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l_skupina_za_RDU\RDU_julij2020\"/>
    </mc:Choice>
  </mc:AlternateContent>
  <xr:revisionPtr revIDLastSave="0" documentId="8_{7942D9D8-57B7-4A2F-92B4-3FF9181542D7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OSNOVNA PLAČA" sheetId="23" r:id="rId1"/>
    <sheet name="OBRAČUNANA OSNOVNA PLAČA" sheetId="24" r:id="rId2"/>
    <sheet name="7-12" sheetId="79" r:id="rId3"/>
    <sheet name="LETNO OBVESTILO " sheetId="21" r:id="rId4"/>
  </sheets>
  <definedNames>
    <definedName name="_xlnm.Print_Area" localSheetId="2">'7-12'!$A$1:$S$126</definedName>
    <definedName name="_xlnm.Print_Area" localSheetId="3">'LETNO OBVESTILO '!$A$1:$L$30</definedName>
    <definedName name="_xlnm.Print_Area" localSheetId="1">'OBRAČUNANA OSNOVNA PLAČA'!$A$1:$M$110</definedName>
    <definedName name="_xlnm.Print_Area" localSheetId="0">'OSNOVNA PLAČA'!$A$1:$M$110</definedName>
    <definedName name="_xlnm.Print_Titles" localSheetId="2">'7-12'!$10:$15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0" i="23" l="1"/>
  <c r="B1" i="79"/>
  <c r="F7" i="23" l="1"/>
  <c r="F46" i="24" l="1"/>
  <c r="E46" i="24"/>
  <c r="B46" i="24"/>
  <c r="AO1" i="79"/>
  <c r="AO5" i="79" s="1"/>
  <c r="AT18" i="79"/>
  <c r="AT19" i="79"/>
  <c r="AB46" i="79"/>
  <c r="L46" i="79"/>
  <c r="F47" i="24"/>
  <c r="E47" i="24"/>
  <c r="B47" i="24"/>
  <c r="AB47" i="79"/>
  <c r="L47" i="79"/>
  <c r="F48" i="24"/>
  <c r="E48" i="24"/>
  <c r="B48" i="24"/>
  <c r="AB48" i="79"/>
  <c r="L48" i="79"/>
  <c r="F49" i="24"/>
  <c r="E49" i="24"/>
  <c r="B49" i="24"/>
  <c r="AB49" i="79"/>
  <c r="L49" i="79"/>
  <c r="F50" i="24"/>
  <c r="E50" i="24"/>
  <c r="B50" i="24"/>
  <c r="AB50" i="79"/>
  <c r="L50" i="79"/>
  <c r="F51" i="24"/>
  <c r="E51" i="24"/>
  <c r="B51" i="24"/>
  <c r="AB51" i="79"/>
  <c r="L51" i="79"/>
  <c r="F52" i="24"/>
  <c r="E52" i="24"/>
  <c r="B52" i="24"/>
  <c r="AB52" i="79"/>
  <c r="L52" i="79"/>
  <c r="F53" i="24"/>
  <c r="E53" i="24"/>
  <c r="B53" i="24"/>
  <c r="AB53" i="79"/>
  <c r="L53" i="79"/>
  <c r="F54" i="24"/>
  <c r="E54" i="24"/>
  <c r="B54" i="24"/>
  <c r="AB54" i="79"/>
  <c r="L54" i="79"/>
  <c r="F55" i="24"/>
  <c r="E55" i="24"/>
  <c r="B55" i="24"/>
  <c r="AB55" i="79"/>
  <c r="L55" i="79"/>
  <c r="F56" i="24"/>
  <c r="E56" i="24"/>
  <c r="B56" i="24"/>
  <c r="AB56" i="79"/>
  <c r="L56" i="79"/>
  <c r="F57" i="24"/>
  <c r="E57" i="24"/>
  <c r="B57" i="24"/>
  <c r="AB57" i="79"/>
  <c r="L57" i="79"/>
  <c r="F58" i="24"/>
  <c r="E58" i="24"/>
  <c r="B58" i="24"/>
  <c r="AB58" i="79"/>
  <c r="L58" i="79"/>
  <c r="F59" i="24"/>
  <c r="E59" i="24"/>
  <c r="B59" i="24"/>
  <c r="AB59" i="79"/>
  <c r="L59" i="79"/>
  <c r="F60" i="24"/>
  <c r="E60" i="24"/>
  <c r="B60" i="24"/>
  <c r="AB60" i="79"/>
  <c r="L60" i="79"/>
  <c r="F61" i="24"/>
  <c r="E61" i="24"/>
  <c r="B61" i="24"/>
  <c r="AB61" i="79"/>
  <c r="L61" i="79"/>
  <c r="F62" i="24"/>
  <c r="E62" i="24"/>
  <c r="B62" i="24"/>
  <c r="AB62" i="79"/>
  <c r="L62" i="79"/>
  <c r="F63" i="24"/>
  <c r="E63" i="24"/>
  <c r="B63" i="24"/>
  <c r="AB63" i="79"/>
  <c r="L63" i="79"/>
  <c r="F64" i="24"/>
  <c r="E64" i="24"/>
  <c r="B64" i="24"/>
  <c r="AB64" i="79"/>
  <c r="L64" i="79"/>
  <c r="F65" i="24"/>
  <c r="E65" i="24"/>
  <c r="B65" i="24"/>
  <c r="AB65" i="79"/>
  <c r="L65" i="79"/>
  <c r="F66" i="24"/>
  <c r="E66" i="24"/>
  <c r="B66" i="24"/>
  <c r="AB66" i="79"/>
  <c r="L66" i="79"/>
  <c r="F67" i="24"/>
  <c r="E67" i="24"/>
  <c r="B67" i="24"/>
  <c r="AB67" i="79"/>
  <c r="L67" i="79"/>
  <c r="F68" i="24"/>
  <c r="E68" i="24"/>
  <c r="B68" i="24"/>
  <c r="AB68" i="79"/>
  <c r="L68" i="79"/>
  <c r="F69" i="24"/>
  <c r="E69" i="24"/>
  <c r="B69" i="24"/>
  <c r="AB69" i="79"/>
  <c r="L69" i="79"/>
  <c r="F70" i="24"/>
  <c r="E70" i="24"/>
  <c r="B70" i="24"/>
  <c r="AB70" i="79"/>
  <c r="L70" i="79"/>
  <c r="F71" i="24"/>
  <c r="E71" i="24"/>
  <c r="B71" i="24"/>
  <c r="AB71" i="79"/>
  <c r="L71" i="79"/>
  <c r="F72" i="24"/>
  <c r="E72" i="24"/>
  <c r="B72" i="24"/>
  <c r="AB72" i="79"/>
  <c r="L72" i="79"/>
  <c r="F73" i="24"/>
  <c r="E73" i="24"/>
  <c r="B73" i="24"/>
  <c r="AB73" i="79"/>
  <c r="L73" i="79"/>
  <c r="F74" i="24"/>
  <c r="E74" i="24"/>
  <c r="B74" i="24"/>
  <c r="AB74" i="79"/>
  <c r="L74" i="79"/>
  <c r="F75" i="24"/>
  <c r="E75" i="24"/>
  <c r="B75" i="24"/>
  <c r="AB75" i="79"/>
  <c r="L75" i="79"/>
  <c r="F76" i="24"/>
  <c r="E76" i="24"/>
  <c r="B76" i="24"/>
  <c r="AB76" i="79"/>
  <c r="L76" i="79"/>
  <c r="F77" i="24"/>
  <c r="E77" i="24"/>
  <c r="B77" i="24"/>
  <c r="AB77" i="79"/>
  <c r="L77" i="79"/>
  <c r="F78" i="24"/>
  <c r="E78" i="24"/>
  <c r="B78" i="24"/>
  <c r="AB78" i="79"/>
  <c r="L78" i="79"/>
  <c r="F79" i="24"/>
  <c r="E79" i="24"/>
  <c r="B79" i="24"/>
  <c r="AB79" i="79"/>
  <c r="L79" i="79"/>
  <c r="F80" i="24"/>
  <c r="E80" i="24"/>
  <c r="B80" i="24"/>
  <c r="AB80" i="79"/>
  <c r="L80" i="79"/>
  <c r="F81" i="24"/>
  <c r="E81" i="24"/>
  <c r="B81" i="24"/>
  <c r="AB81" i="79"/>
  <c r="L81" i="79"/>
  <c r="F82" i="24"/>
  <c r="E82" i="24"/>
  <c r="B82" i="24"/>
  <c r="AB82" i="79"/>
  <c r="L82" i="79"/>
  <c r="F83" i="24"/>
  <c r="E83" i="24"/>
  <c r="B83" i="24"/>
  <c r="AB83" i="79"/>
  <c r="L83" i="79"/>
  <c r="F84" i="24"/>
  <c r="E84" i="24"/>
  <c r="B84" i="24"/>
  <c r="AB84" i="79"/>
  <c r="L84" i="79"/>
  <c r="F85" i="24"/>
  <c r="E85" i="24"/>
  <c r="B85" i="24"/>
  <c r="AB85" i="79"/>
  <c r="L85" i="79"/>
  <c r="F86" i="24"/>
  <c r="E86" i="24"/>
  <c r="B86" i="24"/>
  <c r="AB86" i="79"/>
  <c r="L86" i="79"/>
  <c r="F87" i="24"/>
  <c r="E87" i="24"/>
  <c r="B87" i="24"/>
  <c r="AB87" i="79"/>
  <c r="L87" i="79"/>
  <c r="F88" i="24"/>
  <c r="E88" i="24"/>
  <c r="B88" i="24"/>
  <c r="AB88" i="79"/>
  <c r="L88" i="79"/>
  <c r="F89" i="24"/>
  <c r="E89" i="24"/>
  <c r="B89" i="24"/>
  <c r="AB89" i="79"/>
  <c r="L89" i="79"/>
  <c r="F90" i="24"/>
  <c r="E90" i="24"/>
  <c r="B90" i="24"/>
  <c r="AB90" i="79"/>
  <c r="L90" i="79"/>
  <c r="F91" i="24"/>
  <c r="E91" i="24"/>
  <c r="B91" i="24"/>
  <c r="AB91" i="79"/>
  <c r="L91" i="79"/>
  <c r="F92" i="24"/>
  <c r="E92" i="24"/>
  <c r="B92" i="24"/>
  <c r="AB92" i="79"/>
  <c r="L92" i="79"/>
  <c r="F93" i="24"/>
  <c r="E93" i="24"/>
  <c r="B93" i="24"/>
  <c r="AB93" i="79"/>
  <c r="L93" i="79"/>
  <c r="F94" i="24"/>
  <c r="E94" i="24"/>
  <c r="B94" i="24"/>
  <c r="AB94" i="79"/>
  <c r="L94" i="79"/>
  <c r="F95" i="24"/>
  <c r="E95" i="24"/>
  <c r="B95" i="24"/>
  <c r="AB95" i="79"/>
  <c r="L95" i="79"/>
  <c r="F96" i="24"/>
  <c r="E96" i="24"/>
  <c r="B96" i="24"/>
  <c r="AB96" i="79"/>
  <c r="L96" i="79"/>
  <c r="F97" i="24"/>
  <c r="E97" i="24"/>
  <c r="B97" i="24"/>
  <c r="AB97" i="79"/>
  <c r="L97" i="79"/>
  <c r="F98" i="24"/>
  <c r="E98" i="24"/>
  <c r="B98" i="24"/>
  <c r="AB98" i="79"/>
  <c r="L98" i="79"/>
  <c r="F99" i="24"/>
  <c r="E99" i="24"/>
  <c r="B99" i="24"/>
  <c r="AB99" i="79"/>
  <c r="L99" i="79"/>
  <c r="F100" i="24"/>
  <c r="E100" i="24"/>
  <c r="B100" i="24"/>
  <c r="AB100" i="79"/>
  <c r="L100" i="79"/>
  <c r="F101" i="24"/>
  <c r="E101" i="24"/>
  <c r="B101" i="24"/>
  <c r="AB101" i="79"/>
  <c r="L101" i="79"/>
  <c r="F102" i="24"/>
  <c r="E102" i="24"/>
  <c r="B102" i="24"/>
  <c r="AB102" i="79"/>
  <c r="L102" i="79"/>
  <c r="F103" i="24"/>
  <c r="E103" i="24"/>
  <c r="B103" i="24"/>
  <c r="AB103" i="79"/>
  <c r="L103" i="79"/>
  <c r="F104" i="24"/>
  <c r="E104" i="24"/>
  <c r="B104" i="24"/>
  <c r="AB104" i="79"/>
  <c r="L104" i="79"/>
  <c r="F105" i="24"/>
  <c r="E105" i="24"/>
  <c r="B105" i="24"/>
  <c r="AB105" i="79"/>
  <c r="L105" i="79"/>
  <c r="F106" i="24"/>
  <c r="E106" i="24"/>
  <c r="B106" i="24"/>
  <c r="AB106" i="79"/>
  <c r="L106" i="79"/>
  <c r="F107" i="24"/>
  <c r="E107" i="24"/>
  <c r="B107" i="24"/>
  <c r="AB107" i="79"/>
  <c r="L107" i="79"/>
  <c r="F108" i="24"/>
  <c r="E108" i="24"/>
  <c r="B108" i="24"/>
  <c r="AB108" i="79"/>
  <c r="L108" i="79"/>
  <c r="F109" i="24"/>
  <c r="E109" i="24"/>
  <c r="B109" i="24"/>
  <c r="AB109" i="79"/>
  <c r="L109" i="79"/>
  <c r="AB110" i="79"/>
  <c r="L110" i="79"/>
  <c r="AB111" i="79"/>
  <c r="L111" i="79"/>
  <c r="AB112" i="79"/>
  <c r="L112" i="79"/>
  <c r="AB113" i="79"/>
  <c r="L113" i="79"/>
  <c r="AB114" i="79"/>
  <c r="L114" i="79"/>
  <c r="AB115" i="79"/>
  <c r="L115" i="79"/>
  <c r="AB16" i="79"/>
  <c r="AB17" i="79"/>
  <c r="AB18" i="79"/>
  <c r="AB19" i="79"/>
  <c r="AB20" i="79"/>
  <c r="AB21" i="79"/>
  <c r="AB22" i="79"/>
  <c r="AB23" i="79"/>
  <c r="AB24" i="79"/>
  <c r="AB25" i="79"/>
  <c r="AB26" i="79"/>
  <c r="AB27" i="79"/>
  <c r="AB28" i="79"/>
  <c r="AB29" i="79"/>
  <c r="AB30" i="79"/>
  <c r="AB31" i="79"/>
  <c r="AB32" i="79"/>
  <c r="AB33" i="79"/>
  <c r="AB34" i="79"/>
  <c r="AB35" i="79"/>
  <c r="AB36" i="79"/>
  <c r="AB37" i="79"/>
  <c r="AB38" i="79"/>
  <c r="AB39" i="79"/>
  <c r="AB40" i="79"/>
  <c r="AB41" i="79"/>
  <c r="AB42" i="79"/>
  <c r="AB43" i="79"/>
  <c r="AB44" i="79"/>
  <c r="AB45" i="79"/>
  <c r="AT2" i="79"/>
  <c r="L26" i="79"/>
  <c r="AT3" i="79"/>
  <c r="AT4" i="79"/>
  <c r="AT5" i="79"/>
  <c r="AT6" i="79"/>
  <c r="AT7" i="79"/>
  <c r="AT8" i="79"/>
  <c r="AT9" i="79"/>
  <c r="AT10" i="79"/>
  <c r="AT11" i="79"/>
  <c r="AT12" i="79"/>
  <c r="AT13" i="79"/>
  <c r="L16" i="79"/>
  <c r="AF14" i="21"/>
  <c r="AI14" i="21"/>
  <c r="AF15" i="21"/>
  <c r="AI15" i="21"/>
  <c r="AF16" i="21"/>
  <c r="AI16" i="21"/>
  <c r="AF17" i="21"/>
  <c r="AI17" i="21"/>
  <c r="AF18" i="21"/>
  <c r="AI18" i="21"/>
  <c r="AF19" i="21"/>
  <c r="AI19" i="21"/>
  <c r="AF20" i="21"/>
  <c r="AI20" i="21"/>
  <c r="AF21" i="21"/>
  <c r="AI21" i="21"/>
  <c r="AF22" i="21"/>
  <c r="AI22" i="21"/>
  <c r="AF23" i="21"/>
  <c r="AI23" i="21"/>
  <c r="AM117" i="79"/>
  <c r="AB12" i="21"/>
  <c r="AB13" i="21" s="1"/>
  <c r="B10" i="24"/>
  <c r="B11" i="24"/>
  <c r="B12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13" i="24"/>
  <c r="B14" i="24"/>
  <c r="B15" i="24"/>
  <c r="B16" i="24"/>
  <c r="B17" i="24"/>
  <c r="B18" i="24"/>
  <c r="B19" i="24"/>
  <c r="AQ3" i="79"/>
  <c r="AQ4" i="79"/>
  <c r="AJ5" i="79"/>
  <c r="AQ5" i="79"/>
  <c r="AJ6" i="79"/>
  <c r="AQ6" i="79"/>
  <c r="AQ7" i="79"/>
  <c r="AQ8" i="79"/>
  <c r="AQ9" i="79"/>
  <c r="AQ10" i="79"/>
  <c r="AQ11" i="79"/>
  <c r="AC12" i="79"/>
  <c r="AD12" i="79"/>
  <c r="AK12" i="79"/>
  <c r="AL12" i="79"/>
  <c r="AQ12" i="79"/>
  <c r="AQ13" i="79"/>
  <c r="AQ14" i="79"/>
  <c r="AT14" i="79"/>
  <c r="AT15" i="79"/>
  <c r="AT16" i="79"/>
  <c r="AT17" i="79"/>
  <c r="AC15" i="79"/>
  <c r="AD15" i="79"/>
  <c r="AQ15" i="79"/>
  <c r="AQ16" i="79"/>
  <c r="L17" i="79"/>
  <c r="AQ17" i="79"/>
  <c r="L18" i="79"/>
  <c r="AQ18" i="79"/>
  <c r="L19" i="79"/>
  <c r="AQ19" i="79"/>
  <c r="L20" i="79"/>
  <c r="L21" i="79"/>
  <c r="L22" i="79"/>
  <c r="L23" i="79"/>
  <c r="L24" i="79"/>
  <c r="L25" i="79"/>
  <c r="L27" i="79"/>
  <c r="L28" i="79"/>
  <c r="L29" i="79"/>
  <c r="L30" i="79"/>
  <c r="L31" i="79"/>
  <c r="L32" i="79"/>
  <c r="L33" i="79"/>
  <c r="L34" i="79"/>
  <c r="L35" i="79"/>
  <c r="L36" i="79"/>
  <c r="L37" i="79"/>
  <c r="L38" i="79"/>
  <c r="L39" i="79"/>
  <c r="L40" i="79"/>
  <c r="L41" i="79"/>
  <c r="L42" i="79"/>
  <c r="L43" i="79"/>
  <c r="L44" i="79"/>
  <c r="L45" i="79"/>
  <c r="AB116" i="79"/>
  <c r="AE116" i="79"/>
  <c r="AH116" i="79"/>
  <c r="AM116" i="79"/>
  <c r="AB117" i="79"/>
  <c r="AC117" i="79"/>
  <c r="AH117" i="79" s="1"/>
  <c r="AE117" i="79"/>
  <c r="AN117" i="79"/>
  <c r="F45" i="24"/>
  <c r="E45" i="24"/>
  <c r="B45" i="24"/>
  <c r="F44" i="24"/>
  <c r="E44" i="24"/>
  <c r="B44" i="24"/>
  <c r="F43" i="24"/>
  <c r="E43" i="24"/>
  <c r="B43" i="24"/>
  <c r="F42" i="24"/>
  <c r="E42" i="24"/>
  <c r="B42" i="24"/>
  <c r="F41" i="24"/>
  <c r="E41" i="24"/>
  <c r="B41" i="24"/>
  <c r="F40" i="24"/>
  <c r="E40" i="24"/>
  <c r="B40" i="24"/>
  <c r="F39" i="24"/>
  <c r="E39" i="24"/>
  <c r="B39" i="24"/>
  <c r="F38" i="24"/>
  <c r="E38" i="24"/>
  <c r="B38" i="24"/>
  <c r="F37" i="24"/>
  <c r="E37" i="24"/>
  <c r="F36" i="24"/>
  <c r="E36" i="24"/>
  <c r="F35" i="24"/>
  <c r="E35" i="24"/>
  <c r="F34" i="24"/>
  <c r="E34" i="24"/>
  <c r="F33" i="24"/>
  <c r="E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B21" i="24"/>
  <c r="F20" i="24"/>
  <c r="E20" i="24"/>
  <c r="B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13" i="24"/>
  <c r="E13" i="24"/>
  <c r="F12" i="24"/>
  <c r="E12" i="24"/>
  <c r="F11" i="24"/>
  <c r="E11" i="24"/>
  <c r="B1" i="24"/>
  <c r="F10" i="24"/>
  <c r="E10" i="24"/>
  <c r="K4" i="24"/>
  <c r="I4" i="24"/>
  <c r="G4" i="24"/>
  <c r="E4" i="24"/>
  <c r="E5" i="24"/>
  <c r="E5" i="79" s="1"/>
  <c r="E3" i="24"/>
  <c r="K11" i="21"/>
  <c r="H110" i="23"/>
  <c r="G110" i="23"/>
  <c r="AF25" i="21"/>
  <c r="AI24" i="21"/>
  <c r="AI25" i="21"/>
  <c r="AI26" i="21"/>
  <c r="AF26" i="21"/>
  <c r="AF24" i="21"/>
  <c r="AO2" i="79" l="1"/>
  <c r="I110" i="23"/>
  <c r="AB14" i="21"/>
  <c r="AO3" i="79"/>
  <c r="B48" i="79"/>
  <c r="D71" i="79"/>
  <c r="AA11" i="21"/>
  <c r="D97" i="79"/>
  <c r="E65" i="79"/>
  <c r="E62" i="79"/>
  <c r="D108" i="79"/>
  <c r="AQ11" i="21"/>
  <c r="D110" i="79"/>
  <c r="D67" i="79"/>
  <c r="AC11" i="21"/>
  <c r="E110" i="79"/>
  <c r="AQ4" i="21"/>
  <c r="E91" i="79"/>
  <c r="D77" i="79"/>
  <c r="B57" i="79"/>
  <c r="B34" i="79"/>
  <c r="B27" i="79"/>
  <c r="B1" i="21"/>
  <c r="E90" i="79"/>
  <c r="AQ10" i="21"/>
  <c r="D94" i="79"/>
  <c r="E74" i="79"/>
  <c r="E102" i="79"/>
  <c r="D75" i="79"/>
  <c r="E72" i="79"/>
  <c r="AD11" i="21"/>
  <c r="E19" i="79"/>
  <c r="E80" i="79"/>
  <c r="B69" i="79"/>
  <c r="B16" i="79"/>
  <c r="D112" i="79"/>
  <c r="B33" i="79"/>
  <c r="B97" i="79"/>
  <c r="E63" i="79"/>
  <c r="D85" i="79"/>
  <c r="D36" i="79"/>
  <c r="E33" i="79"/>
  <c r="D23" i="79"/>
  <c r="B113" i="79"/>
  <c r="E30" i="79"/>
  <c r="AE13" i="21"/>
  <c r="D62" i="79"/>
  <c r="E112" i="79"/>
  <c r="B95" i="79"/>
  <c r="E27" i="79"/>
  <c r="E26" i="79"/>
  <c r="B52" i="79"/>
  <c r="D83" i="79"/>
  <c r="E53" i="79"/>
  <c r="E39" i="79"/>
  <c r="D61" i="79"/>
  <c r="D59" i="79"/>
  <c r="AS3" i="79"/>
  <c r="D100" i="79"/>
  <c r="D18" i="79"/>
  <c r="E67" i="79"/>
  <c r="D66" i="79"/>
  <c r="D91" i="79"/>
  <c r="D43" i="79"/>
  <c r="E43" i="79"/>
  <c r="D69" i="79"/>
  <c r="E35" i="79"/>
  <c r="B39" i="79"/>
  <c r="B72" i="79"/>
  <c r="B84" i="79"/>
  <c r="B77" i="79"/>
  <c r="B111" i="79"/>
  <c r="D87" i="79"/>
  <c r="D70" i="79"/>
  <c r="B23" i="79"/>
  <c r="D42" i="79"/>
  <c r="B100" i="79"/>
  <c r="AC12" i="21"/>
  <c r="B83" i="79"/>
  <c r="E70" i="79"/>
  <c r="B82" i="79"/>
  <c r="E108" i="79"/>
  <c r="D29" i="79"/>
  <c r="D79" i="79"/>
  <c r="B37" i="79"/>
  <c r="B66" i="79"/>
  <c r="B93" i="79"/>
  <c r="D53" i="79"/>
  <c r="E51" i="79"/>
  <c r="D51" i="79"/>
  <c r="E58" i="79"/>
  <c r="AD13" i="21"/>
  <c r="B68" i="79"/>
  <c r="D72" i="79"/>
  <c r="AS14" i="79"/>
  <c r="AS2" i="79"/>
  <c r="E55" i="79"/>
  <c r="B3" i="79"/>
  <c r="D101" i="79"/>
  <c r="E88" i="79"/>
  <c r="B89" i="79"/>
  <c r="B73" i="79"/>
  <c r="E93" i="79"/>
  <c r="B22" i="79"/>
  <c r="B36" i="79"/>
  <c r="E69" i="79"/>
  <c r="AS15" i="79"/>
  <c r="AA13" i="21"/>
  <c r="E22" i="79"/>
  <c r="B74" i="79"/>
  <c r="B46" i="79"/>
  <c r="E83" i="79"/>
  <c r="B98" i="79"/>
  <c r="E54" i="79"/>
  <c r="B35" i="79"/>
  <c r="AS17" i="79"/>
  <c r="D96" i="79"/>
  <c r="E94" i="79"/>
  <c r="B45" i="79"/>
  <c r="E60" i="79"/>
  <c r="D33" i="79"/>
  <c r="B104" i="79"/>
  <c r="E97" i="79"/>
  <c r="E109" i="79"/>
  <c r="D65" i="79"/>
  <c r="E99" i="79"/>
  <c r="E115" i="79"/>
  <c r="E89" i="79"/>
  <c r="E16" i="79"/>
  <c r="D105" i="79"/>
  <c r="AS4" i="79"/>
  <c r="E59" i="79"/>
  <c r="E68" i="79"/>
  <c r="D115" i="79"/>
  <c r="D109" i="79"/>
  <c r="E96" i="79"/>
  <c r="E4" i="79"/>
  <c r="E61" i="79"/>
  <c r="D111" i="79"/>
  <c r="D56" i="79"/>
  <c r="E75" i="79"/>
  <c r="E21" i="79"/>
  <c r="E111" i="79"/>
  <c r="AC3" i="21"/>
  <c r="B91" i="79"/>
  <c r="B70" i="79"/>
  <c r="B56" i="79"/>
  <c r="B81" i="79"/>
  <c r="D99" i="79"/>
  <c r="D102" i="79"/>
  <c r="E49" i="79"/>
  <c r="B96" i="79"/>
  <c r="E95" i="79"/>
  <c r="D113" i="79"/>
  <c r="D78" i="79"/>
  <c r="B53" i="79"/>
  <c r="E17" i="79"/>
  <c r="E57" i="79"/>
  <c r="E28" i="79"/>
  <c r="D24" i="79"/>
  <c r="D68" i="79"/>
  <c r="K3" i="21"/>
  <c r="E42" i="79"/>
  <c r="D89" i="79"/>
  <c r="B49" i="79"/>
  <c r="D39" i="79"/>
  <c r="E47" i="79"/>
  <c r="E38" i="79"/>
  <c r="B94" i="79"/>
  <c r="E46" i="79"/>
  <c r="D22" i="79"/>
  <c r="E114" i="79"/>
  <c r="D26" i="79"/>
  <c r="D81" i="79"/>
  <c r="B4" i="79"/>
  <c r="AS7" i="79"/>
  <c r="AR6" i="21"/>
  <c r="E56" i="79"/>
  <c r="B71" i="79"/>
  <c r="AQ9" i="21"/>
  <c r="D48" i="79"/>
  <c r="D45" i="79"/>
  <c r="AS8" i="79"/>
  <c r="B87" i="79"/>
  <c r="D50" i="79"/>
  <c r="AS19" i="79"/>
  <c r="E24" i="79"/>
  <c r="B102" i="79"/>
  <c r="B114" i="79"/>
  <c r="E37" i="79"/>
  <c r="D52" i="79"/>
  <c r="AQ6" i="21"/>
  <c r="B86" i="79"/>
  <c r="E18" i="79"/>
  <c r="AQ8" i="21"/>
  <c r="E92" i="79"/>
  <c r="B29" i="79"/>
  <c r="D93" i="79"/>
  <c r="D76" i="79"/>
  <c r="B58" i="79"/>
  <c r="B65" i="79"/>
  <c r="E64" i="79"/>
  <c r="E77" i="79"/>
  <c r="E73" i="79"/>
  <c r="AE12" i="21"/>
  <c r="B106" i="79"/>
  <c r="E98" i="79"/>
  <c r="B41" i="79"/>
  <c r="E25" i="79"/>
  <c r="E81" i="79"/>
  <c r="B64" i="79"/>
  <c r="D31" i="79"/>
  <c r="D95" i="79"/>
  <c r="D103" i="79"/>
  <c r="D80" i="79"/>
  <c r="B80" i="79"/>
  <c r="AS9" i="79"/>
  <c r="B79" i="79"/>
  <c r="B101" i="79"/>
  <c r="D74" i="79"/>
  <c r="E66" i="79"/>
  <c r="E113" i="79"/>
  <c r="B31" i="79"/>
  <c r="E44" i="79"/>
  <c r="E106" i="79"/>
  <c r="D86" i="79"/>
  <c r="B85" i="79"/>
  <c r="B26" i="79"/>
  <c r="B47" i="79"/>
  <c r="D37" i="79"/>
  <c r="D57" i="79"/>
  <c r="AQ3" i="21"/>
  <c r="E45" i="79"/>
  <c r="D16" i="79"/>
  <c r="B103" i="79"/>
  <c r="B59" i="79"/>
  <c r="B19" i="79"/>
  <c r="AQ5" i="21"/>
  <c r="B108" i="79"/>
  <c r="E76" i="79"/>
  <c r="D84" i="79"/>
  <c r="D38" i="79"/>
  <c r="B78" i="79"/>
  <c r="B21" i="79"/>
  <c r="AR4" i="21"/>
  <c r="B17" i="79"/>
  <c r="D104" i="79"/>
  <c r="D27" i="79"/>
  <c r="B62" i="79"/>
  <c r="B40" i="79"/>
  <c r="E86" i="79"/>
  <c r="B20" i="79"/>
  <c r="D21" i="79"/>
  <c r="E50" i="79"/>
  <c r="D98" i="79"/>
  <c r="E36" i="79"/>
  <c r="B67" i="79"/>
  <c r="AD12" i="21"/>
  <c r="AS16" i="79"/>
  <c r="D60" i="79"/>
  <c r="D19" i="79"/>
  <c r="D54" i="79"/>
  <c r="D46" i="79"/>
  <c r="E101" i="79"/>
  <c r="AS5" i="79"/>
  <c r="AQ13" i="21"/>
  <c r="B99" i="79"/>
  <c r="D40" i="79"/>
  <c r="AS18" i="79"/>
  <c r="B105" i="79"/>
  <c r="B5" i="79"/>
  <c r="D114" i="79"/>
  <c r="E82" i="79"/>
  <c r="D73" i="79"/>
  <c r="AR3" i="21"/>
  <c r="D17" i="79"/>
  <c r="D106" i="79"/>
  <c r="B76" i="79"/>
  <c r="E29" i="79"/>
  <c r="B50" i="79"/>
  <c r="B25" i="79"/>
  <c r="B38" i="79"/>
  <c r="D82" i="79"/>
  <c r="AC13" i="21"/>
  <c r="E84" i="79"/>
  <c r="D92" i="79"/>
  <c r="E104" i="79"/>
  <c r="D30" i="79"/>
  <c r="E105" i="79"/>
  <c r="D25" i="79"/>
  <c r="E100" i="79"/>
  <c r="B109" i="79"/>
  <c r="B92" i="79"/>
  <c r="E3" i="79"/>
  <c r="B61" i="79"/>
  <c r="AQ14" i="21"/>
  <c r="E85" i="79"/>
  <c r="AS13" i="79"/>
  <c r="E48" i="79"/>
  <c r="E79" i="79"/>
  <c r="B30" i="79"/>
  <c r="D35" i="79"/>
  <c r="B51" i="79"/>
  <c r="B60" i="79"/>
  <c r="AS10" i="79"/>
  <c r="B88" i="79"/>
  <c r="B115" i="79"/>
  <c r="D41" i="79"/>
  <c r="E40" i="79"/>
  <c r="AS11" i="79"/>
  <c r="AA12" i="21"/>
  <c r="AE11" i="21"/>
  <c r="AS12" i="79"/>
  <c r="D90" i="79"/>
  <c r="E87" i="79"/>
  <c r="B90" i="79"/>
  <c r="AR5" i="21"/>
  <c r="E34" i="79"/>
  <c r="E71" i="79"/>
  <c r="E103" i="79"/>
  <c r="D49" i="79"/>
  <c r="AO7" i="79"/>
  <c r="B110" i="79"/>
  <c r="D34" i="79"/>
  <c r="D88" i="79"/>
  <c r="AQ12" i="21"/>
  <c r="E31" i="79"/>
  <c r="E52" i="79"/>
  <c r="B43" i="79"/>
  <c r="B42" i="79"/>
  <c r="B18" i="79"/>
  <c r="D47" i="79"/>
  <c r="AS6" i="79"/>
  <c r="B54" i="79"/>
  <c r="D58" i="79"/>
  <c r="D64" i="79"/>
  <c r="E78" i="79"/>
  <c r="AQ7" i="21"/>
  <c r="B112" i="79"/>
  <c r="B24" i="79"/>
  <c r="E41" i="79"/>
  <c r="B75" i="79"/>
  <c r="E23" i="79"/>
  <c r="R24" i="79" l="1"/>
  <c r="M24" i="79"/>
  <c r="F24" i="79"/>
  <c r="AR4" i="79"/>
  <c r="AR11" i="79"/>
  <c r="AR3" i="79"/>
  <c r="AR5" i="79"/>
  <c r="AR2" i="79"/>
  <c r="AR6" i="79"/>
  <c r="AR13" i="79"/>
  <c r="AR9" i="79"/>
  <c r="AR8" i="79"/>
  <c r="AR7" i="79"/>
  <c r="AR12" i="79"/>
  <c r="AR10" i="79"/>
  <c r="R36" i="79"/>
  <c r="M36" i="79"/>
  <c r="F36" i="79"/>
  <c r="R16" i="79"/>
  <c r="M16" i="79"/>
  <c r="F16" i="79"/>
  <c r="M25" i="79"/>
  <c r="F25" i="79"/>
  <c r="R25" i="79"/>
  <c r="R30" i="79"/>
  <c r="M30" i="79"/>
  <c r="F30" i="79"/>
  <c r="R18" i="79"/>
  <c r="M18" i="79"/>
  <c r="F18" i="79"/>
  <c r="R105" i="79"/>
  <c r="M105" i="79"/>
  <c r="F105" i="79"/>
  <c r="M85" i="79"/>
  <c r="F85" i="79"/>
  <c r="R85" i="79"/>
  <c r="M68" i="79"/>
  <c r="F68" i="79"/>
  <c r="R68" i="79"/>
  <c r="M47" i="79"/>
  <c r="F47" i="79"/>
  <c r="R47" i="79"/>
  <c r="F37" i="79"/>
  <c r="R37" i="79"/>
  <c r="M37" i="79"/>
  <c r="AR17" i="79"/>
  <c r="AR14" i="79"/>
  <c r="AR15" i="79"/>
  <c r="AR16" i="79"/>
  <c r="R20" i="79"/>
  <c r="M20" i="79"/>
  <c r="F20" i="79"/>
  <c r="F103" i="79"/>
  <c r="R103" i="79"/>
  <c r="M103" i="79"/>
  <c r="F67" i="79"/>
  <c r="R67" i="79"/>
  <c r="M67" i="79"/>
  <c r="R82" i="79"/>
  <c r="M82" i="79"/>
  <c r="F82" i="79"/>
  <c r="R65" i="79"/>
  <c r="M65" i="79"/>
  <c r="F65" i="79"/>
  <c r="R59" i="79"/>
  <c r="M59" i="79"/>
  <c r="F59" i="79"/>
  <c r="M29" i="79"/>
  <c r="F29" i="79"/>
  <c r="R29" i="79"/>
  <c r="M31" i="79"/>
  <c r="F31" i="79"/>
  <c r="R31" i="79"/>
  <c r="R19" i="79"/>
  <c r="M19" i="79"/>
  <c r="F19" i="79"/>
  <c r="R26" i="79"/>
  <c r="M26" i="79"/>
  <c r="F26" i="79"/>
  <c r="M34" i="79"/>
  <c r="F34" i="79"/>
  <c r="R34" i="79"/>
  <c r="R23" i="79"/>
  <c r="M23" i="79"/>
  <c r="F23" i="79"/>
  <c r="R27" i="79"/>
  <c r="M27" i="79"/>
  <c r="F27" i="79"/>
  <c r="M40" i="79"/>
  <c r="F40" i="79"/>
  <c r="R40" i="79"/>
  <c r="R86" i="79"/>
  <c r="M86" i="79"/>
  <c r="F86" i="79"/>
  <c r="F111" i="79"/>
  <c r="R111" i="79"/>
  <c r="M111" i="79"/>
  <c r="F75" i="79"/>
  <c r="R75" i="79"/>
  <c r="M75" i="79"/>
  <c r="R58" i="79"/>
  <c r="M58" i="79"/>
  <c r="F58" i="79"/>
  <c r="R74" i="79"/>
  <c r="M74" i="79"/>
  <c r="F74" i="79"/>
  <c r="R50" i="79"/>
  <c r="M50" i="79"/>
  <c r="F50" i="79"/>
  <c r="F83" i="79"/>
  <c r="R83" i="79"/>
  <c r="M83" i="79"/>
  <c r="R79" i="79"/>
  <c r="M79" i="79"/>
  <c r="F79" i="79"/>
  <c r="R71" i="79"/>
  <c r="M71" i="79"/>
  <c r="F71" i="79"/>
  <c r="AO6" i="79"/>
  <c r="R69" i="79"/>
  <c r="M69" i="79"/>
  <c r="F69" i="79"/>
  <c r="R113" i="79"/>
  <c r="M113" i="79"/>
  <c r="F113" i="79"/>
  <c r="R77" i="79"/>
  <c r="M77" i="79"/>
  <c r="F77" i="79"/>
  <c r="R61" i="79"/>
  <c r="M61" i="79"/>
  <c r="F61" i="79"/>
  <c r="M76" i="79"/>
  <c r="F76" i="79"/>
  <c r="R76" i="79"/>
  <c r="M54" i="79"/>
  <c r="F54" i="79"/>
  <c r="R54" i="79"/>
  <c r="M60" i="79"/>
  <c r="F60" i="79"/>
  <c r="R60" i="79"/>
  <c r="R46" i="79"/>
  <c r="M46" i="79"/>
  <c r="F46" i="79"/>
  <c r="M51" i="79"/>
  <c r="F51" i="79"/>
  <c r="R51" i="79"/>
  <c r="M109" i="79"/>
  <c r="F109" i="79"/>
  <c r="R109" i="79"/>
  <c r="M81" i="79"/>
  <c r="F81" i="79"/>
  <c r="R81" i="79"/>
  <c r="M73" i="79"/>
  <c r="F73" i="79"/>
  <c r="R73" i="79"/>
  <c r="F57" i="79"/>
  <c r="R57" i="79"/>
  <c r="M57" i="79"/>
  <c r="R80" i="79"/>
  <c r="M80" i="79"/>
  <c r="F80" i="79"/>
  <c r="R72" i="79"/>
  <c r="M72" i="79"/>
  <c r="F72" i="79"/>
  <c r="F64" i="79"/>
  <c r="R64" i="79"/>
  <c r="M64" i="79"/>
  <c r="R56" i="79"/>
  <c r="M56" i="79"/>
  <c r="F56" i="79"/>
  <c r="R49" i="79"/>
  <c r="M49" i="79"/>
  <c r="F49" i="79"/>
  <c r="F43" i="79"/>
  <c r="R43" i="79"/>
  <c r="M43" i="79"/>
  <c r="R33" i="79"/>
  <c r="M33" i="79"/>
  <c r="F33" i="79"/>
  <c r="R22" i="79"/>
  <c r="M22" i="79"/>
  <c r="F22" i="79"/>
  <c r="N22" i="79" s="1"/>
  <c r="M35" i="79"/>
  <c r="F35" i="79"/>
  <c r="R35" i="79"/>
  <c r="R45" i="79"/>
  <c r="M45" i="79"/>
  <c r="F45" i="79"/>
  <c r="B3" i="21"/>
  <c r="B6" i="21" s="1"/>
  <c r="F38" i="79"/>
  <c r="R38" i="79"/>
  <c r="M38" i="79"/>
  <c r="M102" i="79"/>
  <c r="F102" i="79"/>
  <c r="R102" i="79"/>
  <c r="M41" i="79"/>
  <c r="F41" i="79"/>
  <c r="R41" i="79"/>
  <c r="F17" i="79"/>
  <c r="R17" i="79"/>
  <c r="M17" i="79"/>
  <c r="I3" i="21"/>
  <c r="R42" i="79"/>
  <c r="M42" i="79"/>
  <c r="F42" i="79"/>
  <c r="F39" i="79"/>
  <c r="R39" i="79"/>
  <c r="M39" i="79"/>
  <c r="H3" i="21"/>
  <c r="R21" i="79"/>
  <c r="M21" i="79"/>
  <c r="F21" i="79"/>
  <c r="R115" i="79"/>
  <c r="M115" i="79"/>
  <c r="F115" i="79"/>
  <c r="M62" i="79"/>
  <c r="F62" i="79"/>
  <c r="R62" i="79"/>
  <c r="F78" i="79"/>
  <c r="R78" i="79"/>
  <c r="M78" i="79"/>
  <c r="F70" i="79"/>
  <c r="R70" i="79"/>
  <c r="M70" i="79"/>
  <c r="R84" i="79"/>
  <c r="M84" i="79"/>
  <c r="F84" i="79"/>
  <c r="AR18" i="79"/>
  <c r="AO4" i="79" s="1"/>
  <c r="AR19" i="79"/>
  <c r="F52" i="79"/>
  <c r="R52" i="79"/>
  <c r="M52" i="79"/>
  <c r="F48" i="79"/>
  <c r="R48" i="79"/>
  <c r="M48" i="79"/>
  <c r="R89" i="79"/>
  <c r="R97" i="79"/>
  <c r="R94" i="79"/>
  <c r="R95" i="79"/>
  <c r="R108" i="79"/>
  <c r="R96" i="79"/>
  <c r="R104" i="79"/>
  <c r="R112" i="79"/>
  <c r="R53" i="79"/>
  <c r="R91" i="79"/>
  <c r="R92" i="79"/>
  <c r="R99" i="79"/>
  <c r="R66" i="79"/>
  <c r="R93" i="79"/>
  <c r="R101" i="79"/>
  <c r="R90" i="79"/>
  <c r="R98" i="79"/>
  <c r="R106" i="79"/>
  <c r="R87" i="79"/>
  <c r="R100" i="79"/>
  <c r="R114" i="79"/>
  <c r="R88" i="79"/>
  <c r="R110" i="79"/>
  <c r="N36" i="79"/>
  <c r="M89" i="79"/>
  <c r="M97" i="79"/>
  <c r="M94" i="79"/>
  <c r="M95" i="79"/>
  <c r="M108" i="79"/>
  <c r="M96" i="79"/>
  <c r="M104" i="79"/>
  <c r="M112" i="79"/>
  <c r="M53" i="79"/>
  <c r="M91" i="79"/>
  <c r="M92" i="79"/>
  <c r="M99" i="79"/>
  <c r="M66" i="79"/>
  <c r="M93" i="79"/>
  <c r="M101" i="79"/>
  <c r="M90" i="79"/>
  <c r="M98" i="79"/>
  <c r="M106" i="79"/>
  <c r="M87" i="79"/>
  <c r="M100" i="79"/>
  <c r="M114" i="79"/>
  <c r="M88" i="79"/>
  <c r="M110" i="79"/>
  <c r="F89" i="79"/>
  <c r="F97" i="79"/>
  <c r="F94" i="79"/>
  <c r="F95" i="79"/>
  <c r="F108" i="79"/>
  <c r="F96" i="79"/>
  <c r="F104" i="79"/>
  <c r="F112" i="79"/>
  <c r="F53" i="79"/>
  <c r="F91" i="79"/>
  <c r="F92" i="79"/>
  <c r="F99" i="79"/>
  <c r="F66" i="79"/>
  <c r="F93" i="79"/>
  <c r="F101" i="79"/>
  <c r="F90" i="79"/>
  <c r="F98" i="79"/>
  <c r="F106" i="79"/>
  <c r="F87" i="79"/>
  <c r="F100" i="79"/>
  <c r="F114" i="79"/>
  <c r="F88" i="79"/>
  <c r="F110" i="79"/>
  <c r="J110" i="23"/>
  <c r="AB15" i="21"/>
  <c r="AC47" i="79"/>
  <c r="AC48" i="79"/>
  <c r="AC49" i="79"/>
  <c r="AC50" i="79"/>
  <c r="AC51" i="79"/>
  <c r="AC52" i="79"/>
  <c r="AC54" i="79"/>
  <c r="AC53" i="79"/>
  <c r="AC56" i="79"/>
  <c r="AC60" i="79"/>
  <c r="AC64" i="79"/>
  <c r="AC46" i="79"/>
  <c r="AC55" i="79"/>
  <c r="AC59" i="79"/>
  <c r="AC63" i="79"/>
  <c r="AC66" i="79"/>
  <c r="AC57" i="79"/>
  <c r="AC85" i="79"/>
  <c r="AC67" i="79"/>
  <c r="AC69" i="79"/>
  <c r="AC71" i="79"/>
  <c r="AC73" i="79"/>
  <c r="AC75" i="79"/>
  <c r="AC77" i="79"/>
  <c r="AC79" i="79"/>
  <c r="AC81" i="79"/>
  <c r="AC86" i="79"/>
  <c r="AC87" i="79"/>
  <c r="AC88" i="79"/>
  <c r="AC89" i="79"/>
  <c r="AC90" i="79"/>
  <c r="AC91" i="79"/>
  <c r="AC92" i="79"/>
  <c r="AC93" i="79"/>
  <c r="AC94" i="79"/>
  <c r="AC95" i="79"/>
  <c r="AC96" i="79"/>
  <c r="AC97" i="79"/>
  <c r="AC98" i="79"/>
  <c r="AC99" i="79"/>
  <c r="AC100" i="79"/>
  <c r="AC101" i="79"/>
  <c r="AC102" i="79"/>
  <c r="AC103" i="79"/>
  <c r="AC104" i="79"/>
  <c r="AC105" i="79"/>
  <c r="AC106" i="79"/>
  <c r="AC107" i="79"/>
  <c r="AC108" i="79"/>
  <c r="AC109" i="79"/>
  <c r="AC110" i="79"/>
  <c r="AC111" i="79"/>
  <c r="AC112" i="79"/>
  <c r="AC113" i="79"/>
  <c r="AC114" i="79"/>
  <c r="AC115" i="79"/>
  <c r="AC58" i="79"/>
  <c r="AC61" i="79"/>
  <c r="AC62" i="79"/>
  <c r="AC65" i="79"/>
  <c r="AC68" i="79"/>
  <c r="AC70" i="79"/>
  <c r="AC72" i="79"/>
  <c r="AC74" i="79"/>
  <c r="AC76" i="79"/>
  <c r="AC78" i="79"/>
  <c r="AC80" i="79"/>
  <c r="AC82" i="79"/>
  <c r="AC84" i="79"/>
  <c r="AC83" i="79"/>
  <c r="AC16" i="79"/>
  <c r="AC17" i="79"/>
  <c r="AC18" i="79"/>
  <c r="AC19" i="79"/>
  <c r="AD117" i="79"/>
  <c r="AC21" i="79"/>
  <c r="AC23" i="79"/>
  <c r="AC25" i="79"/>
  <c r="AC33" i="79"/>
  <c r="AC35" i="79"/>
  <c r="AC39" i="79"/>
  <c r="AC41" i="79"/>
  <c r="AC27" i="79"/>
  <c r="AC29" i="79"/>
  <c r="AC31" i="79"/>
  <c r="AC37" i="79"/>
  <c r="AC43" i="79"/>
  <c r="AC45" i="79"/>
  <c r="AC20" i="79"/>
  <c r="AC22" i="79"/>
  <c r="AC24" i="79"/>
  <c r="AC26" i="79"/>
  <c r="AC28" i="79"/>
  <c r="AC30" i="79"/>
  <c r="AC32" i="79"/>
  <c r="AC34" i="79"/>
  <c r="AC36" i="79"/>
  <c r="AC38" i="79"/>
  <c r="AC40" i="79"/>
  <c r="AC42" i="79"/>
  <c r="AC44" i="79"/>
  <c r="AD46" i="79"/>
  <c r="AD50" i="79"/>
  <c r="AD48" i="79"/>
  <c r="AD58" i="79"/>
  <c r="AD65" i="79"/>
  <c r="AD69" i="79"/>
  <c r="AD73" i="79"/>
  <c r="AD77" i="79"/>
  <c r="AD81" i="79"/>
  <c r="AD83" i="79"/>
  <c r="AD54" i="79"/>
  <c r="AD88" i="79"/>
  <c r="AD92" i="79"/>
  <c r="AD96" i="79"/>
  <c r="AD100" i="79"/>
  <c r="AD105" i="79"/>
  <c r="AD113" i="79"/>
  <c r="AD114" i="79"/>
  <c r="AD28" i="79"/>
  <c r="AD38" i="79"/>
  <c r="AD24" i="79"/>
  <c r="AD16" i="79"/>
  <c r="AD23" i="79"/>
  <c r="AD27" i="79"/>
  <c r="AD31" i="79"/>
  <c r="AD35" i="79"/>
  <c r="AD39" i="79"/>
  <c r="AD43" i="79"/>
  <c r="AD20" i="79"/>
  <c r="AD33" i="79"/>
  <c r="AD45" i="79"/>
  <c r="AD49" i="79"/>
  <c r="AD59" i="79"/>
  <c r="AD66" i="79"/>
  <c r="AD51" i="79"/>
  <c r="AD70" i="79"/>
  <c r="AD74" i="79"/>
  <c r="AD78" i="79"/>
  <c r="AD82" i="79"/>
  <c r="AD84" i="79"/>
  <c r="AD89" i="79"/>
  <c r="AD93" i="79"/>
  <c r="AD97" i="79"/>
  <c r="AD101" i="79"/>
  <c r="AD107" i="79"/>
  <c r="AD115" i="79"/>
  <c r="AD108" i="79"/>
  <c r="AD104" i="79"/>
  <c r="AD30" i="79"/>
  <c r="AD26" i="79"/>
  <c r="AD32" i="79"/>
  <c r="AD40" i="79"/>
  <c r="AD17" i="79"/>
  <c r="AD42" i="79"/>
  <c r="AD21" i="79"/>
  <c r="AD37" i="79"/>
  <c r="AD53" i="79"/>
  <c r="AD56" i="79"/>
  <c r="AD52" i="79"/>
  <c r="AD62" i="79"/>
  <c r="AD67" i="79"/>
  <c r="AD71" i="79"/>
  <c r="AD75" i="79"/>
  <c r="AD79" i="79"/>
  <c r="AD57" i="79"/>
  <c r="AD85" i="79"/>
  <c r="AD90" i="79"/>
  <c r="AD94" i="79"/>
  <c r="AD98" i="79"/>
  <c r="AD102" i="79"/>
  <c r="AD109" i="79"/>
  <c r="AD112" i="79"/>
  <c r="AD29" i="79"/>
  <c r="AD55" i="79"/>
  <c r="AD63" i="79"/>
  <c r="AD47" i="79"/>
  <c r="AD68" i="79"/>
  <c r="AD72" i="79"/>
  <c r="AD76" i="79"/>
  <c r="AD80" i="79"/>
  <c r="AD60" i="79"/>
  <c r="AD86" i="79"/>
  <c r="AD87" i="79"/>
  <c r="AD91" i="79"/>
  <c r="AD95" i="79"/>
  <c r="AD99" i="79"/>
  <c r="AD61" i="79"/>
  <c r="AD64" i="79"/>
  <c r="AD103" i="79"/>
  <c r="AD111" i="79"/>
  <c r="AD110" i="79"/>
  <c r="AD106" i="79"/>
  <c r="AD44" i="79"/>
  <c r="AD22" i="79"/>
  <c r="AD36" i="79"/>
  <c r="AD19" i="79"/>
  <c r="AD34" i="79"/>
  <c r="AD18" i="79"/>
  <c r="AD25" i="79"/>
  <c r="AD41" i="79"/>
  <c r="D63" i="79"/>
  <c r="B32" i="79"/>
  <c r="D107" i="79"/>
  <c r="D20" i="79"/>
  <c r="B55" i="79"/>
  <c r="E32" i="79"/>
  <c r="B107" i="79"/>
  <c r="AK88" i="79"/>
  <c r="AK83" i="79"/>
  <c r="E20" i="79"/>
  <c r="AL93" i="79"/>
  <c r="D32" i="79"/>
  <c r="AL27" i="79"/>
  <c r="D28" i="79"/>
  <c r="B63" i="79"/>
  <c r="E107" i="79"/>
  <c r="AL92" i="79"/>
  <c r="B44" i="79"/>
  <c r="D55" i="79"/>
  <c r="AA14" i="21"/>
  <c r="AD14" i="21"/>
  <c r="AL35" i="79"/>
  <c r="D44" i="79"/>
  <c r="B28" i="79"/>
  <c r="AE14" i="21"/>
  <c r="AK56" i="79"/>
  <c r="AC14" i="21"/>
  <c r="N69" i="79" l="1"/>
  <c r="N71" i="79"/>
  <c r="N81" i="79"/>
  <c r="N86" i="79"/>
  <c r="N56" i="79"/>
  <c r="N73" i="79"/>
  <c r="N74" i="79"/>
  <c r="N40" i="79"/>
  <c r="N68" i="79"/>
  <c r="N18" i="79"/>
  <c r="N79" i="79"/>
  <c r="N78" i="79"/>
  <c r="N64" i="79"/>
  <c r="N46" i="79"/>
  <c r="N60" i="79"/>
  <c r="N61" i="79"/>
  <c r="N111" i="79"/>
  <c r="N59" i="79"/>
  <c r="N103" i="79"/>
  <c r="N37" i="79"/>
  <c r="N85" i="79"/>
  <c r="N25" i="79"/>
  <c r="N24" i="79"/>
  <c r="N52" i="79"/>
  <c r="N70" i="79"/>
  <c r="N21" i="79"/>
  <c r="N39" i="79"/>
  <c r="N38" i="79"/>
  <c r="N45" i="79"/>
  <c r="N35" i="79"/>
  <c r="N43" i="79"/>
  <c r="N49" i="79"/>
  <c r="N72" i="79"/>
  <c r="N80" i="79"/>
  <c r="N57" i="79"/>
  <c r="N109" i="79"/>
  <c r="N51" i="79"/>
  <c r="N54" i="79"/>
  <c r="N76" i="79"/>
  <c r="N77" i="79"/>
  <c r="N113" i="79"/>
  <c r="N83" i="79"/>
  <c r="N50" i="79"/>
  <c r="N75" i="79"/>
  <c r="N27" i="79"/>
  <c r="N23" i="79"/>
  <c r="N34" i="79"/>
  <c r="N19" i="79"/>
  <c r="N31" i="79"/>
  <c r="N29" i="79"/>
  <c r="N65" i="79"/>
  <c r="N82" i="79"/>
  <c r="N67" i="79"/>
  <c r="N20" i="79"/>
  <c r="N47" i="79"/>
  <c r="N105" i="79"/>
  <c r="N102" i="79"/>
  <c r="N48" i="79"/>
  <c r="N62" i="79"/>
  <c r="N42" i="79"/>
  <c r="N41" i="79"/>
  <c r="N84" i="79"/>
  <c r="N115" i="79"/>
  <c r="N17" i="79"/>
  <c r="N33" i="79"/>
  <c r="N58" i="79"/>
  <c r="N26" i="79"/>
  <c r="N30" i="79"/>
  <c r="F55" i="79"/>
  <c r="R55" i="79"/>
  <c r="M55" i="79"/>
  <c r="F44" i="79"/>
  <c r="R44" i="79"/>
  <c r="M44" i="79"/>
  <c r="F28" i="79"/>
  <c r="R28" i="79"/>
  <c r="M28" i="79"/>
  <c r="R32" i="79"/>
  <c r="M32" i="79"/>
  <c r="F32" i="79"/>
  <c r="R63" i="79"/>
  <c r="M63" i="79"/>
  <c r="F63" i="79"/>
  <c r="R107" i="79"/>
  <c r="M107" i="79"/>
  <c r="F107" i="79"/>
  <c r="N16" i="79"/>
  <c r="N114" i="79"/>
  <c r="N90" i="79"/>
  <c r="N110" i="79"/>
  <c r="N106" i="79"/>
  <c r="N93" i="79"/>
  <c r="N91" i="79"/>
  <c r="N112" i="79"/>
  <c r="N108" i="79"/>
  <c r="N89" i="79"/>
  <c r="N100" i="79"/>
  <c r="N87" i="79"/>
  <c r="N101" i="79"/>
  <c r="N92" i="79"/>
  <c r="N97" i="79"/>
  <c r="N95" i="79"/>
  <c r="N88" i="79"/>
  <c r="N98" i="79"/>
  <c r="N66" i="79"/>
  <c r="N53" i="79"/>
  <c r="N104" i="79"/>
  <c r="N99" i="79"/>
  <c r="N96" i="79"/>
  <c r="N94" i="79"/>
  <c r="AJ41" i="79"/>
  <c r="AJ25" i="79"/>
  <c r="AJ18" i="79"/>
  <c r="AJ34" i="79"/>
  <c r="AJ19" i="79"/>
  <c r="AJ36" i="79"/>
  <c r="AJ22" i="79"/>
  <c r="AJ44" i="79"/>
  <c r="AJ106" i="79"/>
  <c r="AJ110" i="79"/>
  <c r="AJ111" i="79"/>
  <c r="AJ103" i="79"/>
  <c r="AJ64" i="79"/>
  <c r="AJ61" i="79"/>
  <c r="AJ99" i="79"/>
  <c r="AJ95" i="79"/>
  <c r="AJ91" i="79"/>
  <c r="AJ87" i="79"/>
  <c r="AJ86" i="79"/>
  <c r="AJ60" i="79"/>
  <c r="AJ80" i="79"/>
  <c r="AJ76" i="79"/>
  <c r="AJ72" i="79"/>
  <c r="AJ68" i="79"/>
  <c r="AJ47" i="79"/>
  <c r="AJ63" i="79"/>
  <c r="AJ55" i="79"/>
  <c r="AJ29" i="79"/>
  <c r="AJ112" i="79"/>
  <c r="AJ109" i="79"/>
  <c r="AJ102" i="79"/>
  <c r="AJ98" i="79"/>
  <c r="AJ94" i="79"/>
  <c r="AJ90" i="79"/>
  <c r="AJ85" i="79"/>
  <c r="AJ57" i="79"/>
  <c r="AJ79" i="79"/>
  <c r="AJ75" i="79"/>
  <c r="AJ71" i="79"/>
  <c r="AJ67" i="79"/>
  <c r="AJ62" i="79"/>
  <c r="AJ52" i="79"/>
  <c r="AJ56" i="79"/>
  <c r="AJ53" i="79"/>
  <c r="AJ37" i="79"/>
  <c r="AJ21" i="79"/>
  <c r="AJ42" i="79"/>
  <c r="AJ17" i="79"/>
  <c r="AJ40" i="79"/>
  <c r="AJ32" i="79"/>
  <c r="AJ26" i="79"/>
  <c r="AJ30" i="79"/>
  <c r="AJ104" i="79"/>
  <c r="AJ108" i="79"/>
  <c r="AJ115" i="79"/>
  <c r="AJ107" i="79"/>
  <c r="AJ101" i="79"/>
  <c r="AJ97" i="79"/>
  <c r="AJ93" i="79"/>
  <c r="AJ89" i="79"/>
  <c r="AJ84" i="79"/>
  <c r="AJ82" i="79"/>
  <c r="AJ78" i="79"/>
  <c r="AJ74" i="79"/>
  <c r="AJ70" i="79"/>
  <c r="AJ51" i="79"/>
  <c r="AJ66" i="79"/>
  <c r="AJ59" i="79"/>
  <c r="AJ49" i="79"/>
  <c r="AJ45" i="79"/>
  <c r="AJ33" i="79"/>
  <c r="AJ20" i="79"/>
  <c r="AJ43" i="79"/>
  <c r="AJ39" i="79"/>
  <c r="AJ35" i="79"/>
  <c r="AJ31" i="79"/>
  <c r="AJ27" i="79"/>
  <c r="AJ23" i="79"/>
  <c r="AJ16" i="79"/>
  <c r="AD116" i="79"/>
  <c r="AJ24" i="79"/>
  <c r="AJ38" i="79"/>
  <c r="AJ28" i="79"/>
  <c r="AJ114" i="79"/>
  <c r="AJ113" i="79"/>
  <c r="AJ105" i="79"/>
  <c r="AJ100" i="79"/>
  <c r="AJ96" i="79"/>
  <c r="AJ92" i="79"/>
  <c r="AJ88" i="79"/>
  <c r="AJ54" i="79"/>
  <c r="AJ83" i="79"/>
  <c r="AJ81" i="79"/>
  <c r="AJ77" i="79"/>
  <c r="AJ73" i="79"/>
  <c r="AJ69" i="79"/>
  <c r="AJ65" i="79"/>
  <c r="AJ58" i="79"/>
  <c r="AJ48" i="79"/>
  <c r="AJ50" i="79"/>
  <c r="AJ46" i="79"/>
  <c r="AF33" i="79"/>
  <c r="AH33" i="79" s="1"/>
  <c r="AE33" i="79"/>
  <c r="AF18" i="79"/>
  <c r="AH18" i="79" s="1"/>
  <c r="AE18" i="79"/>
  <c r="AF42" i="79"/>
  <c r="AH42" i="79" s="1"/>
  <c r="AE42" i="79"/>
  <c r="AF38" i="79"/>
  <c r="AH38" i="79" s="1"/>
  <c r="AE38" i="79"/>
  <c r="AF34" i="79"/>
  <c r="AH34" i="79" s="1"/>
  <c r="AE34" i="79"/>
  <c r="AF30" i="79"/>
  <c r="AH30" i="79" s="1"/>
  <c r="AE30" i="79"/>
  <c r="AF26" i="79"/>
  <c r="AH26" i="79" s="1"/>
  <c r="AE26" i="79"/>
  <c r="AF22" i="79"/>
  <c r="AH22" i="79" s="1"/>
  <c r="AE22" i="79"/>
  <c r="AF43" i="79"/>
  <c r="AH43" i="79" s="1"/>
  <c r="AE43" i="79"/>
  <c r="AF29" i="79"/>
  <c r="AH29" i="79" s="1"/>
  <c r="AE29" i="79"/>
  <c r="AF35" i="79"/>
  <c r="AH35" i="79" s="1"/>
  <c r="AE35" i="79"/>
  <c r="AF25" i="79"/>
  <c r="AH25" i="79" s="1"/>
  <c r="AE25" i="79"/>
  <c r="AE19" i="79"/>
  <c r="AF19" i="79"/>
  <c r="AH19" i="79" s="1"/>
  <c r="AE80" i="79"/>
  <c r="AF80" i="79"/>
  <c r="AH80" i="79" s="1"/>
  <c r="AE72" i="79"/>
  <c r="AF72" i="79"/>
  <c r="AH72" i="79" s="1"/>
  <c r="AF113" i="79"/>
  <c r="AH113" i="79" s="1"/>
  <c r="AE113" i="79"/>
  <c r="AF109" i="79"/>
  <c r="AH109" i="79" s="1"/>
  <c r="AE109" i="79"/>
  <c r="AF105" i="79"/>
  <c r="AH105" i="79" s="1"/>
  <c r="AE105" i="79"/>
  <c r="AE101" i="79"/>
  <c r="AF101" i="79"/>
  <c r="AH101" i="79" s="1"/>
  <c r="AE97" i="79"/>
  <c r="AF97" i="79"/>
  <c r="AH97" i="79" s="1"/>
  <c r="AE93" i="79"/>
  <c r="AF93" i="79"/>
  <c r="AH93" i="79" s="1"/>
  <c r="AF89" i="79"/>
  <c r="AH89" i="79" s="1"/>
  <c r="AE89" i="79"/>
  <c r="AE81" i="79"/>
  <c r="AF81" i="79"/>
  <c r="AH81" i="79" s="1"/>
  <c r="AE73" i="79"/>
  <c r="AF73" i="79"/>
  <c r="AH73" i="79" s="1"/>
  <c r="AF63" i="79"/>
  <c r="AH63" i="79" s="1"/>
  <c r="AE63" i="79"/>
  <c r="AF55" i="79"/>
  <c r="AH55" i="79" s="1"/>
  <c r="AE55" i="79"/>
  <c r="AF54" i="79"/>
  <c r="AH54" i="79" s="1"/>
  <c r="AE54" i="79"/>
  <c r="AF52" i="79"/>
  <c r="AH52" i="79" s="1"/>
  <c r="AE52" i="79"/>
  <c r="AF48" i="79"/>
  <c r="AH48" i="79" s="1"/>
  <c r="AE48" i="79"/>
  <c r="AF27" i="79"/>
  <c r="AH27" i="79" s="1"/>
  <c r="AE27" i="79"/>
  <c r="AE83" i="79"/>
  <c r="AF83" i="79"/>
  <c r="AH83" i="79" s="1"/>
  <c r="AE78" i="79"/>
  <c r="AF78" i="79"/>
  <c r="AH78" i="79" s="1"/>
  <c r="AE70" i="79"/>
  <c r="AF70" i="79"/>
  <c r="AH70" i="79" s="1"/>
  <c r="AF62" i="79"/>
  <c r="AH62" i="79" s="1"/>
  <c r="AE62" i="79"/>
  <c r="AE112" i="79"/>
  <c r="AF112" i="79"/>
  <c r="AH112" i="79" s="1"/>
  <c r="AE108" i="79"/>
  <c r="AF108" i="79"/>
  <c r="AH108" i="79" s="1"/>
  <c r="AE104" i="79"/>
  <c r="AF104" i="79"/>
  <c r="AH104" i="79" s="1"/>
  <c r="AE100" i="79"/>
  <c r="AF100" i="79"/>
  <c r="AH100" i="79" s="1"/>
  <c r="AE96" i="79"/>
  <c r="AF96" i="79"/>
  <c r="AH96" i="79" s="1"/>
  <c r="AE92" i="79"/>
  <c r="AF92" i="79"/>
  <c r="AH92" i="79" s="1"/>
  <c r="AE88" i="79"/>
  <c r="AF88" i="79"/>
  <c r="AH88" i="79" s="1"/>
  <c r="AE79" i="79"/>
  <c r="AF79" i="79"/>
  <c r="AH79" i="79" s="1"/>
  <c r="AE71" i="79"/>
  <c r="AF71" i="79"/>
  <c r="AH71" i="79" s="1"/>
  <c r="AE85" i="79"/>
  <c r="AF85" i="79"/>
  <c r="AH85" i="79" s="1"/>
  <c r="AF46" i="79"/>
  <c r="AH46" i="79" s="1"/>
  <c r="AE46" i="79"/>
  <c r="AF60" i="79"/>
  <c r="AH60" i="79" s="1"/>
  <c r="AE60" i="79"/>
  <c r="AF51" i="79"/>
  <c r="AH51" i="79" s="1"/>
  <c r="AE51" i="79"/>
  <c r="AF47" i="79"/>
  <c r="AH47" i="79" s="1"/>
  <c r="AE47" i="79"/>
  <c r="AE44" i="79"/>
  <c r="AF44" i="79"/>
  <c r="AH44" i="79" s="1"/>
  <c r="AE40" i="79"/>
  <c r="AF40" i="79"/>
  <c r="AH40" i="79" s="1"/>
  <c r="AE36" i="79"/>
  <c r="AF36" i="79"/>
  <c r="AH36" i="79" s="1"/>
  <c r="AE32" i="79"/>
  <c r="AF32" i="79"/>
  <c r="AH32" i="79" s="1"/>
  <c r="AE28" i="79"/>
  <c r="AF28" i="79"/>
  <c r="AH28" i="79" s="1"/>
  <c r="AE24" i="79"/>
  <c r="AF24" i="79"/>
  <c r="AH24" i="79" s="1"/>
  <c r="AE20" i="79"/>
  <c r="AF20" i="79"/>
  <c r="AH20" i="79" s="1"/>
  <c r="AF39" i="79"/>
  <c r="AH39" i="79" s="1"/>
  <c r="AE39" i="79"/>
  <c r="AF21" i="79"/>
  <c r="AH21" i="79" s="1"/>
  <c r="AE21" i="79"/>
  <c r="AE17" i="79"/>
  <c r="AF17" i="79"/>
  <c r="AH17" i="79" s="1"/>
  <c r="AE84" i="79"/>
  <c r="AF84" i="79"/>
  <c r="AH84" i="79" s="1"/>
  <c r="AE76" i="79"/>
  <c r="AF76" i="79"/>
  <c r="AH76" i="79" s="1"/>
  <c r="AE68" i="79"/>
  <c r="AF68" i="79"/>
  <c r="AH68" i="79" s="1"/>
  <c r="AF61" i="79"/>
  <c r="AH61" i="79" s="1"/>
  <c r="AE61" i="79"/>
  <c r="AF115" i="79"/>
  <c r="AH115" i="79" s="1"/>
  <c r="AE115" i="79"/>
  <c r="AF111" i="79"/>
  <c r="AH111" i="79" s="1"/>
  <c r="AE111" i="79"/>
  <c r="AF107" i="79"/>
  <c r="AH107" i="79" s="1"/>
  <c r="AE107" i="79"/>
  <c r="AF103" i="79"/>
  <c r="AH103" i="79" s="1"/>
  <c r="AE103" i="79"/>
  <c r="AE99" i="79"/>
  <c r="AF99" i="79"/>
  <c r="AH99" i="79" s="1"/>
  <c r="AE95" i="79"/>
  <c r="AF95" i="79"/>
  <c r="AH95" i="79" s="1"/>
  <c r="AE91" i="79"/>
  <c r="AF91" i="79"/>
  <c r="AH91" i="79" s="1"/>
  <c r="AE87" i="79"/>
  <c r="AF87" i="79"/>
  <c r="AH87" i="79" s="1"/>
  <c r="AE77" i="79"/>
  <c r="AF77" i="79"/>
  <c r="AH77" i="79" s="1"/>
  <c r="AE69" i="79"/>
  <c r="AF69" i="79"/>
  <c r="AH69" i="79" s="1"/>
  <c r="AF57" i="79"/>
  <c r="AH57" i="79" s="1"/>
  <c r="AE57" i="79"/>
  <c r="AF66" i="79"/>
  <c r="AH66" i="79" s="1"/>
  <c r="AE66" i="79"/>
  <c r="AF59" i="79"/>
  <c r="AH59" i="79" s="1"/>
  <c r="AE59" i="79"/>
  <c r="AF53" i="79"/>
  <c r="AH53" i="79" s="1"/>
  <c r="AE53" i="79"/>
  <c r="AF50" i="79"/>
  <c r="AH50" i="79" s="1"/>
  <c r="AE50" i="79"/>
  <c r="AB16" i="21"/>
  <c r="AF41" i="79"/>
  <c r="AH41" i="79" s="1"/>
  <c r="AE41" i="79"/>
  <c r="AF23" i="79"/>
  <c r="AH23" i="79" s="1"/>
  <c r="AE23" i="79"/>
  <c r="AF45" i="79"/>
  <c r="AH45" i="79" s="1"/>
  <c r="AE45" i="79"/>
  <c r="AF37" i="79"/>
  <c r="AH37" i="79" s="1"/>
  <c r="AE37" i="79"/>
  <c r="AF31" i="79"/>
  <c r="AH31" i="79" s="1"/>
  <c r="AE31" i="79"/>
  <c r="AE16" i="79"/>
  <c r="AC116" i="79"/>
  <c r="AF16" i="79"/>
  <c r="AE82" i="79"/>
  <c r="AF82" i="79"/>
  <c r="AH82" i="79" s="1"/>
  <c r="AE74" i="79"/>
  <c r="AF74" i="79"/>
  <c r="AH74" i="79" s="1"/>
  <c r="AF65" i="79"/>
  <c r="AH65" i="79" s="1"/>
  <c r="AE65" i="79"/>
  <c r="AF58" i="79"/>
  <c r="AH58" i="79" s="1"/>
  <c r="AE58" i="79"/>
  <c r="AE114" i="79"/>
  <c r="AF114" i="79"/>
  <c r="AH114" i="79" s="1"/>
  <c r="AE110" i="79"/>
  <c r="AF110" i="79"/>
  <c r="AH110" i="79" s="1"/>
  <c r="AE106" i="79"/>
  <c r="AF106" i="79"/>
  <c r="AH106" i="79" s="1"/>
  <c r="AF102" i="79"/>
  <c r="AH102" i="79" s="1"/>
  <c r="AE102" i="79"/>
  <c r="AF98" i="79"/>
  <c r="AH98" i="79" s="1"/>
  <c r="AE98" i="79"/>
  <c r="AF94" i="79"/>
  <c r="AH94" i="79" s="1"/>
  <c r="AE94" i="79"/>
  <c r="AF90" i="79"/>
  <c r="AH90" i="79" s="1"/>
  <c r="AE90" i="79"/>
  <c r="AE86" i="79"/>
  <c r="AF86" i="79"/>
  <c r="AH86" i="79" s="1"/>
  <c r="AE75" i="79"/>
  <c r="AF75" i="79"/>
  <c r="AH75" i="79" s="1"/>
  <c r="AE67" i="79"/>
  <c r="AF67" i="79"/>
  <c r="AH67" i="79" s="1"/>
  <c r="AF64" i="79"/>
  <c r="AH64" i="79" s="1"/>
  <c r="AE64" i="79"/>
  <c r="AF56" i="79"/>
  <c r="AH56" i="79" s="1"/>
  <c r="AE56" i="79"/>
  <c r="AF49" i="79"/>
  <c r="AH49" i="79" s="1"/>
  <c r="AE49" i="79"/>
  <c r="K110" i="23"/>
  <c r="AL26" i="79"/>
  <c r="AK32" i="79"/>
  <c r="AK69" i="79"/>
  <c r="AK74" i="79"/>
  <c r="AK70" i="79"/>
  <c r="AL97" i="79"/>
  <c r="AL33" i="79"/>
  <c r="AL108" i="79"/>
  <c r="AK33" i="79"/>
  <c r="AL41" i="79"/>
  <c r="AL17" i="79"/>
  <c r="AL82" i="79"/>
  <c r="AK44" i="79"/>
  <c r="AL44" i="79"/>
  <c r="AL102" i="79"/>
  <c r="AL40" i="79"/>
  <c r="AK100" i="79"/>
  <c r="AL43" i="79"/>
  <c r="AL59" i="79"/>
  <c r="AL63" i="79"/>
  <c r="AK59" i="79"/>
  <c r="AK78" i="79"/>
  <c r="AL19" i="79"/>
  <c r="AK93" i="79"/>
  <c r="AL79" i="79"/>
  <c r="AK99" i="79"/>
  <c r="AL66" i="79"/>
  <c r="AL99" i="79"/>
  <c r="AK104" i="79"/>
  <c r="AK20" i="79"/>
  <c r="AK26" i="79"/>
  <c r="AK28" i="79"/>
  <c r="AL67" i="79"/>
  <c r="AL68" i="79"/>
  <c r="AK82" i="79"/>
  <c r="AK94" i="79"/>
  <c r="AL38" i="79"/>
  <c r="AK101" i="79"/>
  <c r="AK23" i="79"/>
  <c r="AK27" i="79"/>
  <c r="AL110" i="79"/>
  <c r="AK45" i="79"/>
  <c r="AK115" i="79"/>
  <c r="AL29" i="79"/>
  <c r="AL84" i="79"/>
  <c r="AK112" i="79"/>
  <c r="AL34" i="79"/>
  <c r="AL45" i="79"/>
  <c r="AK16" i="79"/>
  <c r="AL55" i="79"/>
  <c r="AL85" i="79"/>
  <c r="AL16" i="79"/>
  <c r="AL106" i="79"/>
  <c r="AL62" i="79"/>
  <c r="AL52" i="79"/>
  <c r="AL74" i="79"/>
  <c r="AL25" i="79"/>
  <c r="AL80" i="79"/>
  <c r="AL91" i="79"/>
  <c r="AK102" i="79"/>
  <c r="AK107" i="79"/>
  <c r="AL21" i="79"/>
  <c r="AL100" i="79"/>
  <c r="AK38" i="79"/>
  <c r="AK24" i="79"/>
  <c r="AL103" i="79"/>
  <c r="AL75" i="79"/>
  <c r="AK37" i="79"/>
  <c r="AL111" i="79"/>
  <c r="AL104" i="79"/>
  <c r="AK62" i="79"/>
  <c r="AL18" i="79"/>
  <c r="AK90" i="79"/>
  <c r="AL114" i="79"/>
  <c r="AL30" i="79"/>
  <c r="AL57" i="79"/>
  <c r="AL22" i="79"/>
  <c r="AK95" i="79"/>
  <c r="AK52" i="79"/>
  <c r="AK98" i="79"/>
  <c r="AL78" i="79"/>
  <c r="AL89" i="79"/>
  <c r="AL42" i="79"/>
  <c r="AL73" i="79"/>
  <c r="AL24" i="79"/>
  <c r="AK76" i="79"/>
  <c r="AK34" i="79"/>
  <c r="AK42" i="79"/>
  <c r="AL98" i="79"/>
  <c r="AL28" i="79"/>
  <c r="AL70" i="79"/>
  <c r="AL72" i="79"/>
  <c r="AK97" i="79"/>
  <c r="AK80" i="79"/>
  <c r="AL23" i="79"/>
  <c r="AL53" i="79"/>
  <c r="AL90" i="79"/>
  <c r="AL37" i="79"/>
  <c r="AK61" i="79"/>
  <c r="AL50" i="79"/>
  <c r="AK58" i="79"/>
  <c r="AK110" i="79"/>
  <c r="AK39" i="79"/>
  <c r="AL115" i="79"/>
  <c r="AL60" i="79"/>
  <c r="AL69" i="79"/>
  <c r="AL32" i="79"/>
  <c r="AK79" i="79"/>
  <c r="AK53" i="79"/>
  <c r="AK66" i="79"/>
  <c r="AK65" i="79"/>
  <c r="AK63" i="79"/>
  <c r="AK47" i="79"/>
  <c r="AK92" i="79"/>
  <c r="AL77" i="79"/>
  <c r="AK71" i="79"/>
  <c r="AK87" i="79"/>
  <c r="AL61" i="79"/>
  <c r="AL87" i="79"/>
  <c r="AL101" i="79"/>
  <c r="AL81" i="79"/>
  <c r="AK29" i="79"/>
  <c r="AA15" i="21"/>
  <c r="AK109" i="79"/>
  <c r="AK40" i="79"/>
  <c r="AL47" i="79"/>
  <c r="AK72" i="79"/>
  <c r="AL107" i="79"/>
  <c r="AK50" i="79"/>
  <c r="AC15" i="21"/>
  <c r="AL58" i="79"/>
  <c r="AL88" i="79"/>
  <c r="AL112" i="79"/>
  <c r="AK86" i="79"/>
  <c r="AK84" i="79"/>
  <c r="AK55" i="79"/>
  <c r="AK85" i="79"/>
  <c r="AL46" i="79"/>
  <c r="AK17" i="79"/>
  <c r="AK68" i="79"/>
  <c r="AK18" i="79"/>
  <c r="AL83" i="79"/>
  <c r="AK106" i="79"/>
  <c r="AL31" i="79"/>
  <c r="AL105" i="79"/>
  <c r="AK36" i="79"/>
  <c r="AL76" i="79"/>
  <c r="AK67" i="79"/>
  <c r="AK30" i="79"/>
  <c r="AL54" i="79"/>
  <c r="AK64" i="79"/>
  <c r="AL109" i="79"/>
  <c r="AK46" i="79"/>
  <c r="AK60" i="79"/>
  <c r="AK57" i="79"/>
  <c r="AL86" i="79"/>
  <c r="AL49" i="79"/>
  <c r="AK54" i="79"/>
  <c r="AL51" i="79"/>
  <c r="AL65" i="79"/>
  <c r="AK111" i="79"/>
  <c r="AK41" i="79"/>
  <c r="AD15" i="21"/>
  <c r="AK113" i="79"/>
  <c r="AK48" i="79"/>
  <c r="AK96" i="79"/>
  <c r="AK91" i="79"/>
  <c r="AL113" i="79"/>
  <c r="AE15" i="21"/>
  <c r="AK49" i="79"/>
  <c r="AK31" i="79"/>
  <c r="AL39" i="79"/>
  <c r="AL48" i="79"/>
  <c r="AL36" i="79"/>
  <c r="AK73" i="79"/>
  <c r="AK21" i="79"/>
  <c r="AK77" i="79"/>
  <c r="AK35" i="79"/>
  <c r="AK105" i="79"/>
  <c r="AK51" i="79"/>
  <c r="AL64" i="79"/>
  <c r="AK19" i="79"/>
  <c r="AL94" i="79"/>
  <c r="AK75" i="79"/>
  <c r="AL71" i="79"/>
  <c r="AK22" i="79"/>
  <c r="AL96" i="79"/>
  <c r="AK108" i="79"/>
  <c r="AK103" i="79"/>
  <c r="AK81" i="79"/>
  <c r="AL95" i="79"/>
  <c r="AL20" i="79"/>
  <c r="AK43" i="79"/>
  <c r="AK114" i="79"/>
  <c r="AL56" i="79"/>
  <c r="AK89" i="79"/>
  <c r="AK25" i="79"/>
  <c r="N32" i="79" l="1"/>
  <c r="N44" i="79"/>
  <c r="N63" i="79"/>
  <c r="N28" i="79"/>
  <c r="N107" i="79"/>
  <c r="N55" i="79"/>
  <c r="AL116" i="79"/>
  <c r="AG98" i="79"/>
  <c r="AB17" i="21"/>
  <c r="AG59" i="79"/>
  <c r="AG57" i="79"/>
  <c r="AG105" i="79"/>
  <c r="AG25" i="79"/>
  <c r="AG34" i="79"/>
  <c r="AG49" i="79"/>
  <c r="AG90" i="79"/>
  <c r="AG50" i="79"/>
  <c r="AG115" i="79"/>
  <c r="AG52" i="79"/>
  <c r="AG42" i="79"/>
  <c r="AG75" i="79"/>
  <c r="AG106" i="79"/>
  <c r="AG114" i="79"/>
  <c r="AG82" i="79"/>
  <c r="AG31" i="79"/>
  <c r="AG45" i="79"/>
  <c r="AG23" i="79"/>
  <c r="AG77" i="79"/>
  <c r="AG91" i="79"/>
  <c r="AG99" i="79"/>
  <c r="AG68" i="79"/>
  <c r="AG84" i="79"/>
  <c r="AG24" i="79"/>
  <c r="AG32" i="79"/>
  <c r="AG40" i="79"/>
  <c r="AG85" i="79"/>
  <c r="AG79" i="79"/>
  <c r="AG92" i="79"/>
  <c r="AG100" i="79"/>
  <c r="AG108" i="79"/>
  <c r="AG70" i="79"/>
  <c r="AG73" i="79"/>
  <c r="AG97" i="79"/>
  <c r="AG72" i="79"/>
  <c r="AG64" i="79"/>
  <c r="AG65" i="79"/>
  <c r="AG107" i="79"/>
  <c r="AG43" i="79"/>
  <c r="L110" i="23"/>
  <c r="F116" i="79" s="1"/>
  <c r="F117" i="79" s="1"/>
  <c r="AG56" i="79"/>
  <c r="AG94" i="79"/>
  <c r="AG102" i="79"/>
  <c r="AG58" i="79"/>
  <c r="AF116" i="79"/>
  <c r="AF117" i="79" s="1"/>
  <c r="AG53" i="79"/>
  <c r="AG66" i="79"/>
  <c r="AG103" i="79"/>
  <c r="AG111" i="79"/>
  <c r="AG61" i="79"/>
  <c r="AG39" i="79"/>
  <c r="AG51" i="79"/>
  <c r="AG46" i="79"/>
  <c r="AG62" i="79"/>
  <c r="AG27" i="79"/>
  <c r="AG48" i="79"/>
  <c r="AG54" i="79"/>
  <c r="AG63" i="79"/>
  <c r="AG109" i="79"/>
  <c r="AG35" i="79"/>
  <c r="AG29" i="79"/>
  <c r="AG22" i="79"/>
  <c r="AG30" i="79"/>
  <c r="AG38" i="79"/>
  <c r="AG18" i="79"/>
  <c r="AG21" i="79"/>
  <c r="AG47" i="79"/>
  <c r="AG60" i="79"/>
  <c r="AG55" i="79"/>
  <c r="AG89" i="79"/>
  <c r="AG113" i="79"/>
  <c r="AG26" i="79"/>
  <c r="AG33" i="79"/>
  <c r="AG67" i="79"/>
  <c r="AG86" i="79"/>
  <c r="AG110" i="79"/>
  <c r="AG74" i="79"/>
  <c r="AG37" i="79"/>
  <c r="AG41" i="79"/>
  <c r="AG69" i="79"/>
  <c r="AG87" i="79"/>
  <c r="AG95" i="79"/>
  <c r="AG76" i="79"/>
  <c r="AG17" i="79"/>
  <c r="AG20" i="79"/>
  <c r="AG28" i="79"/>
  <c r="AG36" i="79"/>
  <c r="AG44" i="79"/>
  <c r="AG71" i="79"/>
  <c r="AG88" i="79"/>
  <c r="AG96" i="79"/>
  <c r="AG104" i="79"/>
  <c r="AG112" i="79"/>
  <c r="AG78" i="79"/>
  <c r="AG83" i="79"/>
  <c r="AG81" i="79"/>
  <c r="AG93" i="79"/>
  <c r="AG101" i="79"/>
  <c r="AG80" i="79"/>
  <c r="AG19" i="79"/>
  <c r="AA16" i="21"/>
  <c r="AD16" i="21"/>
  <c r="AC16" i="21"/>
  <c r="AE16" i="21"/>
  <c r="P117" i="79" l="1"/>
  <c r="AH16" i="79"/>
  <c r="AG16" i="79"/>
  <c r="AI16" i="79" s="1"/>
  <c r="AI81" i="79"/>
  <c r="AI71" i="79"/>
  <c r="AI110" i="79"/>
  <c r="AI112" i="79"/>
  <c r="AI36" i="79"/>
  <c r="AI17" i="79"/>
  <c r="AI87" i="79"/>
  <c r="AI86" i="79"/>
  <c r="AI26" i="79"/>
  <c r="AI113" i="79"/>
  <c r="AI60" i="79"/>
  <c r="AI27" i="79"/>
  <c r="AI53" i="79"/>
  <c r="AI102" i="79"/>
  <c r="AI56" i="79"/>
  <c r="AI107" i="79"/>
  <c r="AI65" i="79"/>
  <c r="AI40" i="79"/>
  <c r="AI99" i="79"/>
  <c r="AI77" i="79"/>
  <c r="AI31" i="79"/>
  <c r="AI75" i="79"/>
  <c r="AI42" i="79"/>
  <c r="AI115" i="79"/>
  <c r="AI90" i="79"/>
  <c r="AI34" i="79"/>
  <c r="AI25" i="79"/>
  <c r="AI105" i="79"/>
  <c r="AI59" i="79"/>
  <c r="AI101" i="79"/>
  <c r="AI96" i="79"/>
  <c r="AI20" i="79"/>
  <c r="AI47" i="79"/>
  <c r="AI109" i="79"/>
  <c r="AI54" i="79"/>
  <c r="AI62" i="79"/>
  <c r="AI61" i="79"/>
  <c r="AI103" i="79"/>
  <c r="AI58" i="79"/>
  <c r="AI43" i="79"/>
  <c r="AI73" i="79"/>
  <c r="AI100" i="79"/>
  <c r="AI79" i="79"/>
  <c r="AI24" i="79"/>
  <c r="AI68" i="79"/>
  <c r="AI106" i="79"/>
  <c r="AI50" i="79"/>
  <c r="AB18" i="21"/>
  <c r="AI98" i="79"/>
  <c r="AL117" i="79"/>
  <c r="AI41" i="79"/>
  <c r="AI33" i="79"/>
  <c r="AI18" i="79"/>
  <c r="AI29" i="79"/>
  <c r="AI19" i="79"/>
  <c r="AI104" i="79"/>
  <c r="AI95" i="79"/>
  <c r="AI69" i="79"/>
  <c r="AI89" i="79"/>
  <c r="AI21" i="79"/>
  <c r="AI46" i="79"/>
  <c r="AI39" i="79"/>
  <c r="AI66" i="79"/>
  <c r="AI94" i="79"/>
  <c r="AI64" i="79"/>
  <c r="AI97" i="79"/>
  <c r="AI108" i="79"/>
  <c r="AI85" i="79"/>
  <c r="AI91" i="79"/>
  <c r="AI45" i="79"/>
  <c r="AI82" i="79"/>
  <c r="AI52" i="79"/>
  <c r="AI49" i="79"/>
  <c r="AI57" i="79"/>
  <c r="AI83" i="79"/>
  <c r="AI30" i="79"/>
  <c r="AI80" i="79"/>
  <c r="AI93" i="79"/>
  <c r="AI78" i="79"/>
  <c r="AI88" i="79"/>
  <c r="AI44" i="79"/>
  <c r="AI28" i="79"/>
  <c r="AI76" i="79"/>
  <c r="AI37" i="79"/>
  <c r="AI74" i="79"/>
  <c r="AI67" i="79"/>
  <c r="AI55" i="79"/>
  <c r="AI38" i="79"/>
  <c r="AI22" i="79"/>
  <c r="AI35" i="79"/>
  <c r="AI63" i="79"/>
  <c r="AI48" i="79"/>
  <c r="AI51" i="79"/>
  <c r="AI111" i="79"/>
  <c r="AI72" i="79"/>
  <c r="AI70" i="79"/>
  <c r="AI92" i="79"/>
  <c r="AI32" i="79"/>
  <c r="AI84" i="79"/>
  <c r="AI23" i="79"/>
  <c r="AI114" i="79"/>
  <c r="AA17" i="21"/>
  <c r="AD17" i="21"/>
  <c r="AC17" i="21"/>
  <c r="AE17" i="21"/>
  <c r="O16" i="79" l="1"/>
  <c r="P16" i="79" s="1"/>
  <c r="Q16" i="79" s="1"/>
  <c r="O33" i="79"/>
  <c r="P33" i="79" s="1"/>
  <c r="Q33" i="79" s="1"/>
  <c r="O77" i="79"/>
  <c r="P77" i="79" s="1"/>
  <c r="Q77" i="79" s="1"/>
  <c r="O72" i="79"/>
  <c r="P72" i="79" s="1"/>
  <c r="Q72" i="79" s="1"/>
  <c r="O49" i="79"/>
  <c r="P49" i="79" s="1"/>
  <c r="Q49" i="79" s="1"/>
  <c r="O105" i="79"/>
  <c r="P105" i="79" s="1"/>
  <c r="Q105" i="79" s="1"/>
  <c r="O44" i="79"/>
  <c r="P44" i="79" s="1"/>
  <c r="Q44" i="79" s="1"/>
  <c r="O83" i="79"/>
  <c r="P83" i="79" s="1"/>
  <c r="Q83" i="79" s="1"/>
  <c r="O69" i="79"/>
  <c r="P69" i="79" s="1"/>
  <c r="Q69" i="79" s="1"/>
  <c r="O65" i="79"/>
  <c r="P65" i="79" s="1"/>
  <c r="Q65" i="79" s="1"/>
  <c r="O80" i="79"/>
  <c r="P80" i="79" s="1"/>
  <c r="Q80" i="79" s="1"/>
  <c r="O31" i="79"/>
  <c r="P31" i="79" s="1"/>
  <c r="Q31" i="79" s="1"/>
  <c r="O113" i="79"/>
  <c r="P113" i="79" s="1"/>
  <c r="Q113" i="79" s="1"/>
  <c r="O58" i="79"/>
  <c r="P58" i="79" s="1"/>
  <c r="Q58" i="79" s="1"/>
  <c r="O59" i="79"/>
  <c r="P59" i="79" s="1"/>
  <c r="Q59" i="79" s="1"/>
  <c r="O46" i="79"/>
  <c r="P46" i="79" s="1"/>
  <c r="Q46" i="79" s="1"/>
  <c r="O84" i="79"/>
  <c r="P84" i="79" s="1"/>
  <c r="Q84" i="79" s="1"/>
  <c r="O47" i="79"/>
  <c r="P47" i="79" s="1"/>
  <c r="Q47" i="79" s="1"/>
  <c r="O68" i="79"/>
  <c r="P68" i="79" s="1"/>
  <c r="Q68" i="79" s="1"/>
  <c r="O73" i="79"/>
  <c r="P73" i="79" s="1"/>
  <c r="Q73" i="79" s="1"/>
  <c r="O36" i="79"/>
  <c r="P36" i="79" s="1"/>
  <c r="Q36" i="79" s="1"/>
  <c r="O42" i="79"/>
  <c r="P42" i="79" s="1"/>
  <c r="Q42" i="79" s="1"/>
  <c r="O17" i="79"/>
  <c r="P17" i="79" s="1"/>
  <c r="Q17" i="79" s="1"/>
  <c r="O86" i="79"/>
  <c r="P86" i="79" s="1"/>
  <c r="Q86" i="79" s="1"/>
  <c r="O55" i="79"/>
  <c r="P55" i="79" s="1"/>
  <c r="Q55" i="79" s="1"/>
  <c r="O57" i="79"/>
  <c r="P57" i="79" s="1"/>
  <c r="Q57" i="79" s="1"/>
  <c r="O111" i="79"/>
  <c r="P111" i="79" s="1"/>
  <c r="Q111" i="79" s="1"/>
  <c r="O115" i="79"/>
  <c r="P115" i="79" s="1"/>
  <c r="Q115" i="79" s="1"/>
  <c r="O34" i="79"/>
  <c r="P34" i="79" s="1"/>
  <c r="Q34" i="79" s="1"/>
  <c r="O19" i="79"/>
  <c r="P19" i="79" s="1"/>
  <c r="Q19" i="79" s="1"/>
  <c r="O40" i="79"/>
  <c r="P40" i="79" s="1"/>
  <c r="Q40" i="79" s="1"/>
  <c r="O61" i="79"/>
  <c r="P61" i="79" s="1"/>
  <c r="Q61" i="79" s="1"/>
  <c r="O51" i="79"/>
  <c r="P51" i="79" s="1"/>
  <c r="Q51" i="79" s="1"/>
  <c r="O76" i="79"/>
  <c r="P76" i="79" s="1"/>
  <c r="Q76" i="79" s="1"/>
  <c r="O81" i="79"/>
  <c r="P81" i="79" s="1"/>
  <c r="Q81" i="79" s="1"/>
  <c r="O63" i="79"/>
  <c r="P63" i="79" s="1"/>
  <c r="Q63" i="79" s="1"/>
  <c r="O64" i="79"/>
  <c r="P64" i="79" s="1"/>
  <c r="Q64" i="79" s="1"/>
  <c r="O67" i="79"/>
  <c r="P67" i="79" s="1"/>
  <c r="Q67" i="79" s="1"/>
  <c r="O102" i="79"/>
  <c r="P102" i="79" s="1"/>
  <c r="Q102" i="79" s="1"/>
  <c r="O56" i="79"/>
  <c r="P56" i="79" s="1"/>
  <c r="Q56" i="79" s="1"/>
  <c r="O26" i="79"/>
  <c r="P26" i="79" s="1"/>
  <c r="Q26" i="79" s="1"/>
  <c r="O107" i="79"/>
  <c r="P107" i="79" s="1"/>
  <c r="Q107" i="79" s="1"/>
  <c r="O60" i="79"/>
  <c r="P60" i="79" s="1"/>
  <c r="Q60" i="79" s="1"/>
  <c r="O85" i="79"/>
  <c r="P85" i="79" s="1"/>
  <c r="Q85" i="79" s="1"/>
  <c r="O109" i="79"/>
  <c r="P109" i="79" s="1"/>
  <c r="Q109" i="79" s="1"/>
  <c r="O20" i="79"/>
  <c r="P20" i="79" s="1"/>
  <c r="Q20" i="79" s="1"/>
  <c r="O37" i="79"/>
  <c r="P37" i="79" s="1"/>
  <c r="Q37" i="79" s="1"/>
  <c r="O82" i="79"/>
  <c r="P82" i="79" s="1"/>
  <c r="Q82" i="79" s="1"/>
  <c r="O48" i="79"/>
  <c r="P48" i="79" s="1"/>
  <c r="Q48" i="79" s="1"/>
  <c r="O70" i="79"/>
  <c r="P70" i="79" s="1"/>
  <c r="Q70" i="79" s="1"/>
  <c r="O75" i="79"/>
  <c r="P75" i="79" s="1"/>
  <c r="Q75" i="79" s="1"/>
  <c r="O74" i="79"/>
  <c r="P74" i="79" s="1"/>
  <c r="Q74" i="79" s="1"/>
  <c r="O28" i="79"/>
  <c r="P28" i="79" s="1"/>
  <c r="Q28" i="79" s="1"/>
  <c r="O45" i="79"/>
  <c r="P45" i="79" s="1"/>
  <c r="Q45" i="79" s="1"/>
  <c r="O32" i="79"/>
  <c r="P32" i="79" s="1"/>
  <c r="Q32" i="79" s="1"/>
  <c r="O38" i="79"/>
  <c r="P38" i="79" s="1"/>
  <c r="Q38" i="79" s="1"/>
  <c r="O62" i="79"/>
  <c r="P62" i="79" s="1"/>
  <c r="Q62" i="79" s="1"/>
  <c r="O24" i="79"/>
  <c r="P24" i="79" s="1"/>
  <c r="Q24" i="79" s="1"/>
  <c r="O79" i="79"/>
  <c r="P79" i="79" s="1"/>
  <c r="Q79" i="79" s="1"/>
  <c r="O71" i="79"/>
  <c r="P71" i="79" s="1"/>
  <c r="Q71" i="79" s="1"/>
  <c r="O25" i="79"/>
  <c r="P25" i="79" s="1"/>
  <c r="Q25" i="79" s="1"/>
  <c r="O22" i="79"/>
  <c r="P22" i="79" s="1"/>
  <c r="Q22" i="79" s="1"/>
  <c r="O103" i="79"/>
  <c r="P103" i="79" s="1"/>
  <c r="Q103" i="79" s="1"/>
  <c r="O21" i="79"/>
  <c r="P21" i="79" s="1"/>
  <c r="Q21" i="79" s="1"/>
  <c r="O52" i="79"/>
  <c r="P52" i="79" s="1"/>
  <c r="Q52" i="79" s="1"/>
  <c r="O35" i="79"/>
  <c r="P35" i="79" s="1"/>
  <c r="Q35" i="79" s="1"/>
  <c r="O29" i="79"/>
  <c r="P29" i="79" s="1"/>
  <c r="Q29" i="79" s="1"/>
  <c r="O41" i="79"/>
  <c r="P41" i="79" s="1"/>
  <c r="Q41" i="79" s="1"/>
  <c r="O88" i="79"/>
  <c r="P88" i="79" s="1"/>
  <c r="Q88" i="79" s="1"/>
  <c r="O54" i="79"/>
  <c r="P54" i="79" s="1"/>
  <c r="Q54" i="79" s="1"/>
  <c r="O50" i="79"/>
  <c r="P50" i="79" s="1"/>
  <c r="Q50" i="79" s="1"/>
  <c r="O78" i="79"/>
  <c r="P78" i="79" s="1"/>
  <c r="Q78" i="79" s="1"/>
  <c r="O27" i="79"/>
  <c r="P27" i="79" s="1"/>
  <c r="Q27" i="79" s="1"/>
  <c r="O30" i="79"/>
  <c r="P30" i="79" s="1"/>
  <c r="Q30" i="79" s="1"/>
  <c r="O18" i="79"/>
  <c r="P18" i="79" s="1"/>
  <c r="Q18" i="79" s="1"/>
  <c r="O43" i="79"/>
  <c r="P43" i="79" s="1"/>
  <c r="Q43" i="79" s="1"/>
  <c r="O23" i="79"/>
  <c r="P23" i="79" s="1"/>
  <c r="Q23" i="79" s="1"/>
  <c r="O39" i="79"/>
  <c r="P39" i="79" s="1"/>
  <c r="Q39" i="79" s="1"/>
  <c r="O104" i="79"/>
  <c r="P104" i="79" s="1"/>
  <c r="Q104" i="79" s="1"/>
  <c r="O93" i="79"/>
  <c r="P93" i="79" s="1"/>
  <c r="Q93" i="79" s="1"/>
  <c r="O91" i="79"/>
  <c r="P91" i="79" s="1"/>
  <c r="Q91" i="79" s="1"/>
  <c r="O112" i="79"/>
  <c r="P112" i="79" s="1"/>
  <c r="Q112" i="79" s="1"/>
  <c r="O98" i="79"/>
  <c r="P98" i="79" s="1"/>
  <c r="Q98" i="79" s="1"/>
  <c r="O53" i="79"/>
  <c r="P53" i="79" s="1"/>
  <c r="Q53" i="79" s="1"/>
  <c r="O95" i="79"/>
  <c r="P95" i="79" s="1"/>
  <c r="Q95" i="79" s="1"/>
  <c r="O97" i="79"/>
  <c r="P97" i="79" s="1"/>
  <c r="Q97" i="79" s="1"/>
  <c r="O99" i="79"/>
  <c r="P99" i="79" s="1"/>
  <c r="Q99" i="79" s="1"/>
  <c r="O108" i="79"/>
  <c r="P108" i="79" s="1"/>
  <c r="Q108" i="79" s="1"/>
  <c r="O90" i="79"/>
  <c r="P90" i="79" s="1"/>
  <c r="Q90" i="79" s="1"/>
  <c r="O66" i="79"/>
  <c r="P66" i="79" s="1"/>
  <c r="Q66" i="79" s="1"/>
  <c r="O100" i="79"/>
  <c r="P100" i="79" s="1"/>
  <c r="Q100" i="79" s="1"/>
  <c r="O87" i="79"/>
  <c r="P87" i="79" s="1"/>
  <c r="Q87" i="79" s="1"/>
  <c r="O114" i="79"/>
  <c r="P114" i="79" s="1"/>
  <c r="Q114" i="79" s="1"/>
  <c r="O110" i="79"/>
  <c r="P110" i="79" s="1"/>
  <c r="Q110" i="79" s="1"/>
  <c r="O89" i="79"/>
  <c r="P89" i="79" s="1"/>
  <c r="Q89" i="79" s="1"/>
  <c r="O96" i="79"/>
  <c r="P96" i="79" s="1"/>
  <c r="Q96" i="79" s="1"/>
  <c r="O101" i="79"/>
  <c r="P101" i="79" s="1"/>
  <c r="Q101" i="79" s="1"/>
  <c r="O92" i="79"/>
  <c r="P92" i="79" s="1"/>
  <c r="Q92" i="79" s="1"/>
  <c r="O94" i="79"/>
  <c r="P94" i="79" s="1"/>
  <c r="Q94" i="79" s="1"/>
  <c r="O106" i="79"/>
  <c r="P106" i="79" s="1"/>
  <c r="Q106" i="79" s="1"/>
  <c r="AI116" i="79"/>
  <c r="AB19" i="21"/>
  <c r="AE18" i="21"/>
  <c r="AD18" i="21"/>
  <c r="AA18" i="21"/>
  <c r="AC18" i="21"/>
  <c r="R116" i="79" l="1"/>
  <c r="R117" i="79" s="1"/>
  <c r="T117" i="79" s="1"/>
  <c r="AI117" i="79"/>
  <c r="AB20" i="21"/>
  <c r="AE19" i="21"/>
  <c r="AD19" i="21"/>
  <c r="AC19" i="21"/>
  <c r="AA19" i="21"/>
  <c r="AB21" i="21" l="1"/>
  <c r="AD20" i="21"/>
  <c r="AE20" i="21"/>
  <c r="AC20" i="21"/>
  <c r="AA20" i="21"/>
  <c r="AB22" i="21" l="1"/>
  <c r="AC21" i="21"/>
  <c r="AE21" i="21"/>
  <c r="AD21" i="21"/>
  <c r="AA21" i="21"/>
  <c r="AB23" i="21" l="1"/>
  <c r="AA22" i="21"/>
  <c r="AC22" i="21"/>
  <c r="AD22" i="21"/>
  <c r="AE22" i="21"/>
  <c r="AB24" i="21" l="1"/>
  <c r="AA23" i="21"/>
  <c r="AC23" i="21"/>
  <c r="AD23" i="21"/>
  <c r="AE23" i="21"/>
  <c r="AB25" i="21" l="1"/>
  <c r="AC24" i="21"/>
  <c r="AD24" i="21"/>
  <c r="AA24" i="21"/>
  <c r="AE24" i="21"/>
  <c r="AB26" i="21" l="1"/>
  <c r="AD25" i="21"/>
  <c r="AC25" i="21"/>
  <c r="AA25" i="21"/>
  <c r="AE25" i="21"/>
  <c r="AB27" i="21" l="1"/>
  <c r="AC26" i="21"/>
  <c r="AD26" i="21"/>
  <c r="AA26" i="21"/>
  <c r="AE26" i="21"/>
  <c r="AB28" i="21" l="1"/>
  <c r="AA27" i="21"/>
  <c r="AE27" i="21"/>
  <c r="AC27" i="21"/>
  <c r="AD27" i="21"/>
  <c r="AB29" i="21" l="1"/>
  <c r="AA28" i="21"/>
  <c r="AE28" i="21"/>
  <c r="AC28" i="21"/>
  <c r="AD28" i="21"/>
  <c r="AB30" i="21" l="1"/>
  <c r="AD29" i="21"/>
  <c r="AC29" i="21"/>
  <c r="AE29" i="21"/>
  <c r="AA29" i="21"/>
  <c r="AB31" i="21" l="1"/>
  <c r="AC30" i="21"/>
  <c r="AA30" i="21"/>
  <c r="AE30" i="21"/>
  <c r="AD30" i="21"/>
  <c r="AB32" i="21" l="1"/>
  <c r="AA31" i="21"/>
  <c r="AC31" i="21"/>
  <c r="AD31" i="21"/>
  <c r="AE31" i="21"/>
  <c r="AU31" i="21" l="1"/>
  <c r="AB33" i="21"/>
  <c r="AC32" i="21"/>
  <c r="AA32" i="21"/>
  <c r="AD32" i="21"/>
  <c r="AE32" i="21"/>
  <c r="AU32" i="21" l="1"/>
  <c r="AB34" i="21"/>
  <c r="AD33" i="21"/>
  <c r="AE33" i="21"/>
  <c r="AA33" i="21"/>
  <c r="AC33" i="21"/>
  <c r="AB35" i="21" l="1"/>
  <c r="AA34" i="21"/>
  <c r="AE34" i="21"/>
  <c r="AC34" i="21"/>
  <c r="AD34" i="21"/>
  <c r="AB36" i="21" l="1"/>
  <c r="AC35" i="21"/>
  <c r="AD35" i="21"/>
  <c r="AE35" i="21"/>
  <c r="AA35" i="21"/>
  <c r="AB37" i="21" l="1"/>
  <c r="AE36" i="21"/>
  <c r="AD36" i="21"/>
  <c r="AA36" i="21"/>
  <c r="AC36" i="21"/>
  <c r="AB38" i="21" l="1"/>
  <c r="AD37" i="21"/>
  <c r="AE37" i="21"/>
  <c r="AC37" i="21"/>
  <c r="AA37" i="21"/>
  <c r="AB39" i="21" l="1"/>
  <c r="AE38" i="21"/>
  <c r="AC38" i="21"/>
  <c r="AA38" i="21"/>
  <c r="AD38" i="21"/>
  <c r="AB40" i="21" l="1"/>
  <c r="AE39" i="21"/>
  <c r="AC39" i="21"/>
  <c r="AD39" i="21"/>
  <c r="AA39" i="21"/>
  <c r="AB41" i="21" l="1"/>
  <c r="AE40" i="21"/>
  <c r="AC40" i="21"/>
  <c r="AD40" i="21"/>
  <c r="AA40" i="21"/>
  <c r="AB42" i="21" l="1"/>
  <c r="AE41" i="21"/>
  <c r="AD41" i="21"/>
  <c r="AC41" i="21"/>
  <c r="AA41" i="21"/>
  <c r="AB43" i="21" l="1"/>
  <c r="AD42" i="21"/>
  <c r="AE42" i="21"/>
  <c r="AA42" i="21"/>
  <c r="AC42" i="21"/>
  <c r="AB44" i="21" l="1"/>
  <c r="AC43" i="21"/>
  <c r="AD43" i="21"/>
  <c r="AA43" i="21"/>
  <c r="AE43" i="21"/>
  <c r="AB45" i="21" l="1"/>
  <c r="AC44" i="21"/>
  <c r="AD44" i="21"/>
  <c r="AE44" i="21"/>
  <c r="AA44" i="21"/>
  <c r="AB46" i="21" l="1"/>
  <c r="AA45" i="21"/>
  <c r="AD45" i="21"/>
  <c r="AE45" i="21"/>
  <c r="AC45" i="21"/>
  <c r="AB47" i="21" l="1"/>
  <c r="AD46" i="21"/>
  <c r="AE46" i="21"/>
  <c r="AC46" i="21"/>
  <c r="AA46" i="21"/>
  <c r="AB48" i="21" l="1"/>
  <c r="AE47" i="21"/>
  <c r="AD47" i="21"/>
  <c r="AA47" i="21"/>
  <c r="AC47" i="21"/>
  <c r="AB49" i="21" l="1"/>
  <c r="AA48" i="21"/>
  <c r="AC48" i="21"/>
  <c r="AE48" i="21"/>
  <c r="AD48" i="21"/>
  <c r="AB50" i="21" l="1"/>
  <c r="AC49" i="21"/>
  <c r="AA49" i="21"/>
  <c r="AE49" i="21"/>
  <c r="AD49" i="21"/>
  <c r="AB51" i="21" l="1"/>
  <c r="AE50" i="21"/>
  <c r="AA50" i="21"/>
  <c r="AC50" i="21"/>
  <c r="AD50" i="21"/>
  <c r="AB52" i="21" l="1"/>
  <c r="AE51" i="21"/>
  <c r="AA51" i="21"/>
  <c r="AC51" i="21"/>
  <c r="AD51" i="21"/>
  <c r="AB53" i="21" l="1"/>
  <c r="AC52" i="21"/>
  <c r="AD52" i="21"/>
  <c r="AE52" i="21"/>
  <c r="AA52" i="21"/>
  <c r="AB54" i="21" l="1"/>
  <c r="AD53" i="21"/>
  <c r="AC53" i="21"/>
  <c r="AA53" i="21"/>
  <c r="AE53" i="21"/>
  <c r="AB55" i="21" l="1"/>
  <c r="AD54" i="21"/>
  <c r="AE54" i="21"/>
  <c r="AA54" i="21"/>
  <c r="AC54" i="21"/>
  <c r="AB56" i="21" l="1"/>
  <c r="AE55" i="21"/>
  <c r="AA55" i="21"/>
  <c r="AC55" i="21"/>
  <c r="AD55" i="21"/>
  <c r="AB57" i="21" l="1"/>
  <c r="AD56" i="21"/>
  <c r="AC56" i="21"/>
  <c r="AA56" i="21"/>
  <c r="AE56" i="21"/>
  <c r="AB58" i="21" l="1"/>
  <c r="AC57" i="21"/>
  <c r="AE57" i="21"/>
  <c r="AD57" i="21"/>
  <c r="AA57" i="21"/>
  <c r="AB59" i="21" l="1"/>
  <c r="AE58" i="21"/>
  <c r="AD58" i="21"/>
  <c r="AC58" i="21"/>
  <c r="AA58" i="21"/>
  <c r="AB60" i="21" l="1"/>
  <c r="AD59" i="21"/>
  <c r="AA59" i="21"/>
  <c r="AC59" i="21"/>
  <c r="AE59" i="21"/>
  <c r="AB61" i="21" l="1"/>
  <c r="AE60" i="21"/>
  <c r="AA60" i="21"/>
  <c r="AC60" i="21"/>
  <c r="AD60" i="21"/>
  <c r="AB62" i="21" l="1"/>
  <c r="AA61" i="21"/>
  <c r="AC61" i="21"/>
  <c r="AE61" i="21"/>
  <c r="AD61" i="21"/>
  <c r="AB63" i="21" l="1"/>
  <c r="AC62" i="21"/>
  <c r="AE62" i="21"/>
  <c r="AD62" i="21"/>
  <c r="AA62" i="21"/>
  <c r="AB64" i="21" l="1"/>
  <c r="AC63" i="21"/>
  <c r="AE63" i="21"/>
  <c r="AA63" i="21"/>
  <c r="AD63" i="21"/>
  <c r="AB65" i="21" l="1"/>
  <c r="AE64" i="21"/>
  <c r="AA64" i="21"/>
  <c r="AC64" i="21"/>
  <c r="AD64" i="21"/>
  <c r="AB66" i="21" l="1"/>
  <c r="AD65" i="21"/>
  <c r="AE65" i="21"/>
  <c r="AA65" i="21"/>
  <c r="AC65" i="21"/>
  <c r="AB67" i="21" l="1"/>
  <c r="AE66" i="21"/>
  <c r="AC66" i="21"/>
  <c r="AA66" i="21"/>
  <c r="AD66" i="21"/>
  <c r="AB68" i="21" l="1"/>
  <c r="AC67" i="21"/>
  <c r="AD67" i="21"/>
  <c r="AA67" i="21"/>
  <c r="AE67" i="21"/>
  <c r="AB69" i="21" l="1"/>
  <c r="AD68" i="21"/>
  <c r="AA68" i="21"/>
  <c r="AC68" i="21"/>
  <c r="AE68" i="21"/>
  <c r="AB70" i="21" l="1"/>
  <c r="AC69" i="21"/>
  <c r="AA69" i="21"/>
  <c r="AD69" i="21"/>
  <c r="AE69" i="21"/>
  <c r="AB71" i="21" l="1"/>
  <c r="AD70" i="21"/>
  <c r="AA70" i="21"/>
  <c r="AE70" i="21"/>
  <c r="AC70" i="21"/>
  <c r="AB72" i="21" l="1"/>
  <c r="AD71" i="21"/>
  <c r="AE71" i="21"/>
  <c r="AC71" i="21"/>
  <c r="AA71" i="21"/>
  <c r="AB73" i="21" l="1"/>
  <c r="AA72" i="21"/>
  <c r="AC72" i="21"/>
  <c r="AE72" i="21"/>
  <c r="AD72" i="21"/>
  <c r="AB74" i="21" l="1"/>
  <c r="AD73" i="21"/>
  <c r="AE73" i="21"/>
  <c r="AA73" i="21"/>
  <c r="AC73" i="21"/>
  <c r="AB75" i="21" l="1"/>
  <c r="AA74" i="21"/>
  <c r="AD74" i="21"/>
  <c r="AC74" i="21"/>
  <c r="AE74" i="21"/>
  <c r="AB76" i="21" l="1"/>
  <c r="AA75" i="21"/>
  <c r="AC75" i="21"/>
  <c r="AD75" i="21"/>
  <c r="AE75" i="21"/>
  <c r="AB77" i="21" l="1"/>
  <c r="AD76" i="21"/>
  <c r="AE76" i="21"/>
  <c r="AA76" i="21"/>
  <c r="AC76" i="21"/>
  <c r="AB78" i="21" l="1"/>
  <c r="AC77" i="21"/>
  <c r="AD77" i="21"/>
  <c r="AA77" i="21"/>
  <c r="AE77" i="21"/>
  <c r="AB79" i="21" l="1"/>
  <c r="AA78" i="21"/>
  <c r="AE78" i="21"/>
  <c r="AC78" i="21"/>
  <c r="AD78" i="21"/>
  <c r="AB80" i="21" l="1"/>
  <c r="AC79" i="21"/>
  <c r="AA79" i="21"/>
  <c r="AE79" i="21"/>
  <c r="AD79" i="21"/>
  <c r="AB81" i="21" l="1"/>
  <c r="AC80" i="21"/>
  <c r="AA80" i="21"/>
  <c r="AD80" i="21"/>
  <c r="AE80" i="21"/>
  <c r="AB82" i="21" l="1"/>
  <c r="AE81" i="21"/>
  <c r="AA81" i="21"/>
  <c r="AC81" i="21"/>
  <c r="AD81" i="21"/>
  <c r="AB83" i="21" l="1"/>
  <c r="AA82" i="21"/>
  <c r="AD82" i="21"/>
  <c r="AC82" i="21"/>
  <c r="AE82" i="21"/>
  <c r="AB84" i="21" l="1"/>
  <c r="AE83" i="21"/>
  <c r="AC83" i="21"/>
  <c r="AA83" i="21"/>
  <c r="AD83" i="21"/>
  <c r="AB85" i="21" l="1"/>
  <c r="AC84" i="21"/>
  <c r="AD84" i="21"/>
  <c r="AE84" i="21"/>
  <c r="AA84" i="21"/>
  <c r="AB86" i="21" l="1"/>
  <c r="AC85" i="21"/>
  <c r="AE85" i="21"/>
  <c r="AA85" i="21"/>
  <c r="AD85" i="21"/>
  <c r="AB87" i="21" l="1"/>
  <c r="AE86" i="21"/>
  <c r="AC86" i="21"/>
  <c r="AA86" i="21"/>
  <c r="AD86" i="21"/>
  <c r="AB88" i="21" l="1"/>
  <c r="AA87" i="21"/>
  <c r="AE87" i="21"/>
  <c r="AD87" i="21"/>
  <c r="AC87" i="21"/>
  <c r="AB89" i="21" l="1"/>
  <c r="AC88" i="21"/>
  <c r="AD88" i="21"/>
  <c r="AE88" i="21"/>
  <c r="AA88" i="21"/>
  <c r="AB90" i="21" l="1"/>
  <c r="AC89" i="21"/>
  <c r="AE89" i="21"/>
  <c r="AD89" i="21"/>
  <c r="AA89" i="21"/>
  <c r="AB91" i="21" l="1"/>
  <c r="AC90" i="21"/>
  <c r="AA90" i="21"/>
  <c r="AD90" i="21"/>
  <c r="AE90" i="21"/>
  <c r="AB92" i="21" l="1"/>
  <c r="AE91" i="21"/>
  <c r="AC91" i="21"/>
  <c r="AD91" i="21"/>
  <c r="AA91" i="21"/>
  <c r="AB93" i="21" l="1"/>
  <c r="AA92" i="21"/>
  <c r="AE92" i="21"/>
  <c r="AC92" i="21"/>
  <c r="AD92" i="21"/>
  <c r="AB94" i="21" l="1"/>
  <c r="AA93" i="21"/>
  <c r="AD93" i="21"/>
  <c r="AC93" i="21"/>
  <c r="AE93" i="21"/>
  <c r="AB95" i="21" l="1"/>
  <c r="AA94" i="21"/>
  <c r="AE94" i="21"/>
  <c r="AD94" i="21"/>
  <c r="AC94" i="21"/>
  <c r="AB96" i="21" l="1"/>
  <c r="AA95" i="21"/>
  <c r="AC95" i="21"/>
  <c r="AE95" i="21"/>
  <c r="AD95" i="21"/>
  <c r="AB97" i="21" l="1"/>
  <c r="AA96" i="21"/>
  <c r="AC96" i="21"/>
  <c r="AE96" i="21"/>
  <c r="AD96" i="21"/>
  <c r="AB98" i="21" l="1"/>
  <c r="AC97" i="21"/>
  <c r="AE97" i="21"/>
  <c r="AA97" i="21"/>
  <c r="AD97" i="21"/>
  <c r="AB99" i="21" l="1"/>
  <c r="AE98" i="21"/>
  <c r="AC98" i="21"/>
  <c r="AA98" i="21"/>
  <c r="AD98" i="21"/>
  <c r="AB100" i="21" l="1"/>
  <c r="AC99" i="21"/>
  <c r="AA99" i="21"/>
  <c r="AE99" i="21"/>
  <c r="AD99" i="21"/>
  <c r="AB101" i="21" l="1"/>
  <c r="AC100" i="21"/>
  <c r="AA100" i="21"/>
  <c r="AE100" i="21"/>
  <c r="AD100" i="21"/>
  <c r="AB102" i="21" l="1"/>
  <c r="AE101" i="21"/>
  <c r="AD101" i="21"/>
  <c r="AC101" i="21"/>
  <c r="AA101" i="21"/>
  <c r="AB103" i="21" l="1"/>
  <c r="AD102" i="21"/>
  <c r="AC102" i="21"/>
  <c r="AA102" i="21"/>
  <c r="AE102" i="21"/>
  <c r="AB104" i="21" l="1"/>
  <c r="AC103" i="21"/>
  <c r="AE103" i="21"/>
  <c r="AD103" i="21"/>
  <c r="AA103" i="21"/>
  <c r="AB105" i="21" l="1"/>
  <c r="AA104" i="21"/>
  <c r="AC104" i="21"/>
  <c r="AE104" i="21"/>
  <c r="AD104" i="21"/>
  <c r="AB106" i="21" l="1"/>
  <c r="AD105" i="21"/>
  <c r="AE105" i="21"/>
  <c r="AC105" i="21"/>
  <c r="AA105" i="21"/>
  <c r="AB107" i="21" l="1"/>
  <c r="AD106" i="21"/>
  <c r="AE106" i="21"/>
  <c r="AA106" i="21"/>
  <c r="AC106" i="21"/>
  <c r="AB108" i="21" l="1"/>
  <c r="AE107" i="21"/>
  <c r="AC107" i="21"/>
  <c r="AA107" i="21"/>
  <c r="AD107" i="21"/>
  <c r="AB109" i="21" l="1"/>
  <c r="AD108" i="21"/>
  <c r="AA108" i="21"/>
  <c r="AE108" i="21"/>
  <c r="AC108" i="21"/>
  <c r="AB110" i="21" l="1"/>
  <c r="AD109" i="21"/>
  <c r="AE109" i="21"/>
  <c r="AA109" i="21"/>
  <c r="AC109" i="21"/>
  <c r="AB111" i="21" l="1"/>
  <c r="AD110" i="21"/>
  <c r="AA110" i="21"/>
  <c r="AC110" i="21"/>
  <c r="AE110" i="21"/>
  <c r="AB112" i="21" l="1"/>
  <c r="AA111" i="21"/>
  <c r="AE111" i="21"/>
  <c r="AC111" i="21"/>
  <c r="AD111" i="21"/>
  <c r="AB113" i="21" l="1"/>
  <c r="AE112" i="21"/>
  <c r="AA112" i="21"/>
  <c r="AC112" i="21"/>
  <c r="AD112" i="21"/>
  <c r="AB114" i="21" l="1"/>
  <c r="AD113" i="21"/>
  <c r="AE113" i="21"/>
  <c r="AA113" i="21"/>
  <c r="AC113" i="21"/>
  <c r="AB115" i="21" l="1"/>
  <c r="AD114" i="21"/>
  <c r="AC114" i="21"/>
  <c r="AA114" i="21"/>
  <c r="AE114" i="21"/>
  <c r="AB116" i="21" l="1"/>
  <c r="AE115" i="21"/>
  <c r="AA115" i="21"/>
  <c r="AC115" i="21"/>
  <c r="AD115" i="21"/>
  <c r="AB117" i="21" l="1"/>
  <c r="AE116" i="21"/>
  <c r="AA116" i="21"/>
  <c r="AD116" i="21"/>
  <c r="AC116" i="21"/>
  <c r="AB118" i="21" l="1"/>
  <c r="AA117" i="21"/>
  <c r="AD117" i="21"/>
  <c r="AE117" i="21"/>
  <c r="AC117" i="21"/>
  <c r="AB119" i="21" l="1"/>
  <c r="AE118" i="21"/>
  <c r="AD118" i="21"/>
  <c r="AA118" i="21"/>
  <c r="AC118" i="21"/>
  <c r="AB120" i="21" l="1"/>
  <c r="AA119" i="21"/>
  <c r="AD119" i="21"/>
  <c r="AE119" i="21"/>
  <c r="AC119" i="21"/>
  <c r="AB121" i="21" l="1"/>
  <c r="AD120" i="21"/>
  <c r="AA120" i="21"/>
  <c r="AC120" i="21"/>
  <c r="AE120" i="21"/>
  <c r="AB122" i="21" l="1"/>
  <c r="AA121" i="21"/>
  <c r="AD121" i="21"/>
  <c r="AE121" i="21"/>
  <c r="AC121" i="21"/>
  <c r="AB123" i="21" l="1"/>
  <c r="AA122" i="21"/>
  <c r="AD122" i="21"/>
  <c r="AC122" i="21"/>
  <c r="AE122" i="21"/>
  <c r="AB124" i="21" l="1"/>
  <c r="AE123" i="21"/>
  <c r="AA123" i="21"/>
  <c r="AC123" i="21"/>
  <c r="AD123" i="21"/>
  <c r="AB125" i="21" l="1"/>
  <c r="AD124" i="21"/>
  <c r="AE124" i="21"/>
  <c r="AA124" i="21"/>
  <c r="AC124" i="21"/>
  <c r="AB126" i="21" l="1"/>
  <c r="AE125" i="21"/>
  <c r="AC125" i="21"/>
  <c r="AD125" i="21"/>
  <c r="AA125" i="21"/>
  <c r="AB127" i="21" l="1"/>
  <c r="AA126" i="21"/>
  <c r="AD126" i="21"/>
  <c r="AC126" i="21"/>
  <c r="AE126" i="21"/>
  <c r="AB128" i="21" l="1"/>
  <c r="AC127" i="21"/>
  <c r="AD127" i="21"/>
  <c r="AA127" i="21"/>
  <c r="AE127" i="21"/>
  <c r="AB129" i="21" l="1"/>
  <c r="AA128" i="21"/>
  <c r="AC128" i="21"/>
  <c r="AE128" i="21"/>
  <c r="AD128" i="21"/>
  <c r="AB130" i="21" l="1"/>
  <c r="AA129" i="21"/>
  <c r="AC129" i="21"/>
  <c r="AE129" i="21"/>
  <c r="AD129" i="21"/>
  <c r="AB131" i="21" l="1"/>
  <c r="AD130" i="21"/>
  <c r="AA130" i="21"/>
  <c r="AC130" i="21"/>
  <c r="AE130" i="21"/>
  <c r="AB132" i="21" l="1"/>
  <c r="AA131" i="21"/>
  <c r="AC131" i="21"/>
  <c r="AE131" i="21"/>
  <c r="AD131" i="21"/>
  <c r="AB133" i="21" l="1"/>
  <c r="AD132" i="21"/>
  <c r="AE132" i="21"/>
  <c r="AC132" i="21"/>
  <c r="AA132" i="21"/>
  <c r="AB134" i="21" l="1"/>
  <c r="AC133" i="21"/>
  <c r="AD133" i="21"/>
  <c r="AE133" i="21"/>
  <c r="AA133" i="21"/>
  <c r="AB135" i="21" l="1"/>
  <c r="AC134" i="21"/>
  <c r="AD134" i="21"/>
  <c r="AE134" i="21"/>
  <c r="AA134" i="21"/>
  <c r="AB136" i="21" l="1"/>
  <c r="AA135" i="21"/>
  <c r="AC135" i="21"/>
  <c r="AE135" i="21"/>
  <c r="AD135" i="21"/>
  <c r="AB137" i="21" l="1"/>
  <c r="AA136" i="21"/>
  <c r="AD136" i="21"/>
  <c r="AC136" i="21"/>
  <c r="AE136" i="21"/>
  <c r="AB138" i="21" l="1"/>
  <c r="AD137" i="21"/>
  <c r="AC137" i="21"/>
  <c r="AA137" i="21"/>
  <c r="AE137" i="21"/>
  <c r="AB139" i="21" l="1"/>
  <c r="AE138" i="21"/>
  <c r="AC138" i="21"/>
  <c r="AA138" i="21"/>
  <c r="AD138" i="21"/>
  <c r="AB140" i="21" l="1"/>
  <c r="AA139" i="21"/>
  <c r="AC139" i="21"/>
  <c r="AE139" i="21"/>
  <c r="AD139" i="21"/>
  <c r="AB141" i="21" l="1"/>
  <c r="AD140" i="21"/>
  <c r="AC140" i="21"/>
  <c r="AE140" i="21"/>
  <c r="AA140" i="21"/>
  <c r="AB142" i="21" l="1"/>
  <c r="AD141" i="21"/>
  <c r="AC141" i="21"/>
  <c r="AE141" i="21"/>
  <c r="AA141" i="21"/>
  <c r="AB143" i="21" l="1"/>
  <c r="AE142" i="21"/>
  <c r="AA142" i="21"/>
  <c r="AC142" i="21"/>
  <c r="AD142" i="21"/>
  <c r="AB144" i="21" l="1"/>
  <c r="AD143" i="21"/>
  <c r="AC143" i="21"/>
  <c r="AE143" i="21"/>
  <c r="AA143" i="21"/>
  <c r="AB145" i="21" l="1"/>
  <c r="AE144" i="21"/>
  <c r="AD144" i="21"/>
  <c r="AC144" i="21"/>
  <c r="AA144" i="21"/>
  <c r="AB146" i="21" l="1"/>
  <c r="AA145" i="21"/>
  <c r="AD145" i="21"/>
  <c r="AC145" i="21"/>
  <c r="AE145" i="21"/>
  <c r="AB147" i="21" l="1"/>
  <c r="AE146" i="21"/>
  <c r="AD146" i="21"/>
  <c r="AC146" i="21"/>
  <c r="AA146" i="21"/>
  <c r="AB148" i="21" l="1"/>
  <c r="AA147" i="21"/>
  <c r="AE147" i="21"/>
  <c r="AD147" i="21"/>
  <c r="AC147" i="21"/>
  <c r="AB149" i="21" l="1"/>
  <c r="AE148" i="21"/>
  <c r="AC148" i="21"/>
  <c r="AD148" i="21"/>
  <c r="AA148" i="21"/>
  <c r="AB150" i="21" l="1"/>
  <c r="AD149" i="21"/>
  <c r="AE149" i="21"/>
  <c r="AA149" i="21"/>
  <c r="AC149" i="21"/>
  <c r="AB151" i="21" l="1"/>
  <c r="AE150" i="21"/>
  <c r="AC150" i="21"/>
  <c r="AA150" i="21"/>
  <c r="AD150" i="21"/>
  <c r="AB152" i="21" l="1"/>
  <c r="AE151" i="21"/>
  <c r="AD151" i="21"/>
  <c r="AC151" i="21"/>
  <c r="AA151" i="21"/>
  <c r="AB153" i="21" l="1"/>
  <c r="AE152" i="21"/>
  <c r="AD152" i="21"/>
  <c r="AC152" i="21"/>
  <c r="AA152" i="21"/>
  <c r="AB154" i="21" l="1"/>
  <c r="AE153" i="21"/>
  <c r="AC153" i="21"/>
  <c r="AA153" i="21"/>
  <c r="AD153" i="21"/>
  <c r="AB155" i="21" l="1"/>
  <c r="AD154" i="21"/>
  <c r="AC154" i="21"/>
  <c r="AA154" i="21"/>
  <c r="AE154" i="21"/>
  <c r="AB156" i="21" l="1"/>
  <c r="AE155" i="21"/>
  <c r="AD155" i="21"/>
  <c r="AA155" i="21"/>
  <c r="AC155" i="21"/>
  <c r="AB157" i="21" l="1"/>
  <c r="AC156" i="21"/>
  <c r="AD156" i="21"/>
  <c r="AA156" i="21"/>
  <c r="AE156" i="21"/>
  <c r="AB158" i="21" l="1"/>
  <c r="AD157" i="21"/>
  <c r="AC157" i="21"/>
  <c r="AE157" i="21"/>
  <c r="AA157" i="21"/>
  <c r="AB159" i="21" l="1"/>
  <c r="AE158" i="21"/>
  <c r="AA158" i="21"/>
  <c r="AC158" i="21"/>
  <c r="AD158" i="21"/>
  <c r="AB160" i="21" l="1"/>
  <c r="AC159" i="21"/>
  <c r="AD159" i="21"/>
  <c r="AA159" i="21"/>
  <c r="AE159" i="21"/>
  <c r="AB161" i="21" l="1"/>
  <c r="AE160" i="21"/>
  <c r="AD160" i="21"/>
  <c r="AA160" i="21"/>
  <c r="AC160" i="21"/>
  <c r="AB162" i="21" l="1"/>
  <c r="AC161" i="21"/>
  <c r="AD161" i="21"/>
  <c r="AA161" i="21"/>
  <c r="AE161" i="21"/>
  <c r="AB163" i="21" l="1"/>
  <c r="AE162" i="21"/>
  <c r="AD162" i="21"/>
  <c r="AA162" i="21"/>
  <c r="AC162" i="21"/>
  <c r="AB164" i="21" l="1"/>
  <c r="AA163" i="21"/>
  <c r="AC163" i="21"/>
  <c r="AD163" i="21"/>
  <c r="AE163" i="21"/>
  <c r="AB165" i="21" l="1"/>
  <c r="AD164" i="21"/>
  <c r="AA164" i="21"/>
  <c r="AC164" i="21"/>
  <c r="AE164" i="21"/>
  <c r="AB166" i="21" l="1"/>
  <c r="AD165" i="21"/>
  <c r="AC165" i="21"/>
  <c r="AA165" i="21"/>
  <c r="AE165" i="21"/>
  <c r="AB167" i="21" l="1"/>
  <c r="AE166" i="21"/>
  <c r="AD166" i="21"/>
  <c r="AA166" i="21"/>
  <c r="AC166" i="21"/>
  <c r="AB168" i="21" l="1"/>
  <c r="AE167" i="21"/>
  <c r="AA167" i="21"/>
  <c r="AC167" i="21"/>
  <c r="AD167" i="21"/>
  <c r="AB169" i="21" l="1"/>
  <c r="AD168" i="21"/>
  <c r="AA168" i="21"/>
  <c r="AE168" i="21"/>
  <c r="AC168" i="21"/>
  <c r="AB170" i="21" l="1"/>
  <c r="AE169" i="21"/>
  <c r="AD169" i="21"/>
  <c r="AA169" i="21"/>
  <c r="AC169" i="21"/>
  <c r="AB171" i="21" l="1"/>
  <c r="AD170" i="21"/>
  <c r="AE170" i="21"/>
  <c r="AA170" i="21"/>
  <c r="AC170" i="21"/>
  <c r="AB172" i="21" l="1"/>
  <c r="AE171" i="21"/>
  <c r="AC171" i="21"/>
  <c r="AA171" i="21"/>
  <c r="AD171" i="21"/>
  <c r="AB173" i="21" l="1"/>
  <c r="AE172" i="21"/>
  <c r="AD172" i="21"/>
  <c r="AA172" i="21"/>
  <c r="AC172" i="21"/>
  <c r="AB174" i="21" l="1"/>
  <c r="AD173" i="21"/>
  <c r="AA173" i="21"/>
  <c r="AC173" i="21"/>
  <c r="AE173" i="21"/>
  <c r="AB175" i="21" l="1"/>
  <c r="AC174" i="21"/>
  <c r="AA174" i="21"/>
  <c r="AD174" i="21"/>
  <c r="AE174" i="21"/>
  <c r="AB176" i="21" l="1"/>
  <c r="AA175" i="21"/>
  <c r="AD175" i="21"/>
  <c r="AE175" i="21"/>
  <c r="AC175" i="21"/>
  <c r="AB177" i="21" l="1"/>
  <c r="AC176" i="21"/>
  <c r="AD176" i="21"/>
  <c r="AE176" i="21"/>
  <c r="AA176" i="21"/>
  <c r="AB178" i="21" l="1"/>
  <c r="AA177" i="21"/>
  <c r="AC177" i="21"/>
  <c r="AE177" i="21"/>
  <c r="AD177" i="21"/>
  <c r="AB179" i="21" l="1"/>
  <c r="AA178" i="21"/>
  <c r="AC178" i="21"/>
  <c r="AD178" i="21"/>
  <c r="AE178" i="21"/>
  <c r="AB180" i="21" l="1"/>
  <c r="AC179" i="21"/>
  <c r="AA179" i="21"/>
  <c r="AD179" i="21"/>
  <c r="AE179" i="21"/>
  <c r="AB181" i="21" l="1"/>
  <c r="AE180" i="21"/>
  <c r="AA180" i="21"/>
  <c r="AD180" i="21"/>
  <c r="AC180" i="21"/>
  <c r="AB182" i="21" l="1"/>
  <c r="AE181" i="21"/>
  <c r="AA181" i="21"/>
  <c r="AD181" i="21"/>
  <c r="AC181" i="21"/>
  <c r="AB183" i="21" l="1"/>
  <c r="AA182" i="21"/>
  <c r="AC182" i="21"/>
  <c r="AE182" i="21"/>
  <c r="AD182" i="21"/>
  <c r="AB184" i="21" l="1"/>
  <c r="AA183" i="21"/>
  <c r="AE183" i="21"/>
  <c r="AC183" i="21"/>
  <c r="AD183" i="21"/>
  <c r="AB185" i="21" l="1"/>
  <c r="AD184" i="21"/>
  <c r="AE184" i="21"/>
  <c r="AA184" i="21"/>
  <c r="AC184" i="21"/>
  <c r="AB186" i="21" l="1"/>
  <c r="AE185" i="21"/>
  <c r="AD185" i="21"/>
  <c r="AA185" i="21"/>
  <c r="AC185" i="21"/>
  <c r="AB187" i="21" l="1"/>
  <c r="AC186" i="21"/>
  <c r="AA186" i="21"/>
  <c r="AE186" i="21"/>
  <c r="AD186" i="21"/>
  <c r="AB188" i="21" l="1"/>
  <c r="AE187" i="21"/>
  <c r="AC187" i="21"/>
  <c r="AA187" i="21"/>
  <c r="AD187" i="21"/>
  <c r="AB189" i="21" l="1"/>
  <c r="AD188" i="21"/>
  <c r="AE188" i="21"/>
  <c r="AA188" i="21"/>
  <c r="AC188" i="21"/>
  <c r="AB190" i="21" l="1"/>
  <c r="AE189" i="21"/>
  <c r="AC189" i="21"/>
  <c r="AD189" i="21"/>
  <c r="AA189" i="21"/>
  <c r="AB191" i="21" l="1"/>
  <c r="AE190" i="21"/>
  <c r="AD190" i="21"/>
  <c r="AC190" i="21"/>
  <c r="AA190" i="21"/>
  <c r="AB192" i="21" l="1"/>
  <c r="AE191" i="21"/>
  <c r="AD191" i="21"/>
  <c r="AC191" i="21"/>
  <c r="AA191" i="21"/>
  <c r="AB193" i="21" l="1"/>
  <c r="AC192" i="21"/>
  <c r="AE192" i="21"/>
  <c r="AA192" i="21"/>
  <c r="AD192" i="21"/>
  <c r="AB194" i="21" l="1"/>
  <c r="AE193" i="21"/>
  <c r="AD193" i="21"/>
  <c r="AA193" i="21"/>
  <c r="AC193" i="21"/>
  <c r="AB195" i="21" l="1"/>
  <c r="AD194" i="21"/>
  <c r="AC194" i="21"/>
  <c r="AA194" i="21"/>
  <c r="AE194" i="21"/>
  <c r="AB196" i="21" l="1"/>
  <c r="AC195" i="21"/>
  <c r="AE195" i="21"/>
  <c r="AD195" i="21"/>
  <c r="AA195" i="21"/>
  <c r="AB197" i="21" l="1"/>
  <c r="AC196" i="21"/>
  <c r="AD196" i="21"/>
  <c r="AE196" i="21"/>
  <c r="AA196" i="21"/>
  <c r="AB198" i="21" l="1"/>
  <c r="AA197" i="21"/>
  <c r="AD197" i="21"/>
  <c r="AE197" i="21"/>
  <c r="AC197" i="21"/>
  <c r="AB199" i="21" l="1"/>
  <c r="AE198" i="21"/>
  <c r="AC198" i="21"/>
  <c r="AA198" i="21"/>
  <c r="AD198" i="21"/>
  <c r="AB200" i="21" l="1"/>
  <c r="AD199" i="21"/>
  <c r="AC199" i="21"/>
  <c r="AE199" i="21"/>
  <c r="AA199" i="21"/>
  <c r="AB201" i="21" l="1"/>
  <c r="AC200" i="21"/>
  <c r="AA200" i="21"/>
  <c r="AE200" i="21"/>
  <c r="AD200" i="21"/>
  <c r="AB202" i="21" l="1"/>
  <c r="AE201" i="21"/>
  <c r="AC201" i="21"/>
  <c r="AA201" i="21"/>
  <c r="AD201" i="21"/>
  <c r="AB203" i="21" l="1"/>
  <c r="AC202" i="21"/>
  <c r="AA202" i="21"/>
  <c r="AE202" i="21"/>
  <c r="AD202" i="21"/>
  <c r="AB204" i="21" l="1"/>
  <c r="AD203" i="21"/>
  <c r="AC203" i="21"/>
  <c r="AA203" i="21"/>
  <c r="AE203" i="21"/>
  <c r="AB205" i="21" l="1"/>
  <c r="AE204" i="21"/>
  <c r="AA204" i="21"/>
  <c r="AD204" i="21"/>
  <c r="AC204" i="21"/>
  <c r="AB206" i="21" l="1"/>
  <c r="AD205" i="21"/>
  <c r="AE205" i="21"/>
  <c r="AC205" i="21"/>
  <c r="AA205" i="21"/>
  <c r="AB207" i="21" l="1"/>
  <c r="AC206" i="21"/>
  <c r="AD206" i="21"/>
  <c r="AA206" i="21"/>
  <c r="AE206" i="21"/>
  <c r="AB208" i="21" l="1"/>
  <c r="AD207" i="21"/>
  <c r="AC207" i="21"/>
  <c r="AA207" i="21"/>
  <c r="AE207" i="21"/>
  <c r="AB209" i="21" l="1"/>
  <c r="AA208" i="21"/>
  <c r="AD208" i="21"/>
  <c r="AC208" i="21"/>
  <c r="AE208" i="21"/>
  <c r="AB210" i="21" l="1"/>
  <c r="AA209" i="21"/>
  <c r="AC209" i="21"/>
  <c r="AD209" i="21"/>
  <c r="AE209" i="21"/>
  <c r="AB211" i="21" l="1"/>
  <c r="AD210" i="21"/>
  <c r="AA210" i="21"/>
  <c r="AE210" i="21"/>
  <c r="AC210" i="21"/>
  <c r="AB212" i="21" l="1"/>
  <c r="AC211" i="21"/>
  <c r="AE211" i="21"/>
  <c r="AD211" i="21"/>
  <c r="AA211" i="21"/>
  <c r="AB213" i="21" l="1"/>
  <c r="AC212" i="21"/>
  <c r="AA212" i="21"/>
  <c r="AD212" i="21"/>
  <c r="AE212" i="21"/>
  <c r="AB214" i="21" l="1"/>
  <c r="AC213" i="21"/>
  <c r="AA213" i="21"/>
  <c r="AD213" i="21"/>
  <c r="AE213" i="21"/>
  <c r="AB215" i="21" l="1"/>
  <c r="AC214" i="21"/>
  <c r="AE214" i="21"/>
  <c r="AA214" i="21"/>
  <c r="AD214" i="21"/>
  <c r="AB216" i="21" l="1"/>
  <c r="AE215" i="21"/>
  <c r="AA215" i="21"/>
  <c r="AD215" i="21"/>
  <c r="AC215" i="21"/>
  <c r="AB217" i="21" l="1"/>
  <c r="AE216" i="21"/>
  <c r="AD216" i="21"/>
  <c r="AA216" i="21"/>
  <c r="AC216" i="21"/>
  <c r="AB218" i="21" l="1"/>
  <c r="AD217" i="21"/>
  <c r="AC217" i="21"/>
  <c r="AE217" i="21"/>
  <c r="AA217" i="21"/>
  <c r="AB219" i="21" l="1"/>
  <c r="AD218" i="21"/>
  <c r="AC218" i="21"/>
  <c r="AE218" i="21"/>
  <c r="AA218" i="21"/>
  <c r="AB220" i="21" l="1"/>
  <c r="AC219" i="21"/>
  <c r="AA219" i="21"/>
  <c r="AD219" i="21"/>
  <c r="AE219" i="21"/>
  <c r="AB221" i="21" l="1"/>
  <c r="AA220" i="21"/>
  <c r="AC220" i="21"/>
  <c r="AE220" i="21"/>
  <c r="AD220" i="21"/>
  <c r="AB222" i="21" l="1"/>
  <c r="AD221" i="21"/>
  <c r="AE221" i="21"/>
  <c r="AC221" i="21"/>
  <c r="AA221" i="21"/>
  <c r="AB223" i="21" l="1"/>
  <c r="AD222" i="21"/>
  <c r="AC222" i="21"/>
  <c r="AE222" i="21"/>
  <c r="AA222" i="21"/>
  <c r="AB224" i="21" l="1"/>
  <c r="AD223" i="21"/>
  <c r="AA223" i="21"/>
  <c r="AE223" i="21"/>
  <c r="AC223" i="21"/>
  <c r="AB225" i="21" l="1"/>
  <c r="AD224" i="21"/>
  <c r="AC224" i="21"/>
  <c r="AE224" i="21"/>
  <c r="AA224" i="21"/>
  <c r="AB226" i="21" l="1"/>
  <c r="AA225" i="21"/>
  <c r="AE225" i="21"/>
  <c r="AD225" i="21"/>
  <c r="AC225" i="21"/>
  <c r="AB227" i="21" l="1"/>
  <c r="AA226" i="21"/>
  <c r="AE226" i="21"/>
  <c r="AC226" i="21"/>
  <c r="AD226" i="21"/>
  <c r="AB228" i="21" l="1"/>
  <c r="AA227" i="21"/>
  <c r="AE227" i="21"/>
  <c r="AD227" i="21"/>
  <c r="AC227" i="21"/>
  <c r="AB229" i="21" l="1"/>
  <c r="AC228" i="21"/>
  <c r="AE228" i="21"/>
  <c r="AA228" i="21"/>
  <c r="AD228" i="21"/>
  <c r="AB230" i="21" l="1"/>
  <c r="AA229" i="21"/>
  <c r="AE229" i="21"/>
  <c r="AC229" i="21"/>
  <c r="AD229" i="21"/>
  <c r="AB231" i="21" l="1"/>
  <c r="AC230" i="21"/>
  <c r="AA230" i="21"/>
  <c r="AD230" i="21"/>
  <c r="AE230" i="21"/>
  <c r="AB232" i="21" l="1"/>
  <c r="AC231" i="21"/>
  <c r="AA231" i="21"/>
  <c r="AD231" i="21"/>
  <c r="AE231" i="21"/>
  <c r="AB233" i="21" l="1"/>
  <c r="AE232" i="21"/>
  <c r="AA232" i="21"/>
  <c r="AC232" i="21"/>
  <c r="AD232" i="21"/>
  <c r="AB234" i="21" l="1"/>
  <c r="AC233" i="21"/>
  <c r="AE233" i="21"/>
  <c r="AA233" i="21"/>
  <c r="AD233" i="21"/>
  <c r="AB235" i="21" l="1"/>
  <c r="AE234" i="21"/>
  <c r="AD234" i="21"/>
  <c r="AC234" i="21"/>
  <c r="AA234" i="21"/>
  <c r="AB236" i="21" l="1"/>
  <c r="AA235" i="21"/>
  <c r="AD235" i="21"/>
  <c r="AC235" i="21"/>
  <c r="AE235" i="21"/>
  <c r="AB237" i="21" l="1"/>
  <c r="AC236" i="21"/>
  <c r="AA236" i="21"/>
  <c r="AD236" i="21"/>
  <c r="AE236" i="21"/>
  <c r="AB238" i="21" l="1"/>
  <c r="AA237" i="21"/>
  <c r="AD237" i="21"/>
  <c r="AC237" i="21"/>
  <c r="AE237" i="21"/>
  <c r="AB239" i="21" l="1"/>
  <c r="AC238" i="21"/>
  <c r="AD238" i="21"/>
  <c r="AE238" i="21"/>
  <c r="AA238" i="21"/>
  <c r="AB240" i="21" l="1"/>
  <c r="AA239" i="21"/>
  <c r="AC239" i="21"/>
  <c r="AE239" i="21"/>
  <c r="AD239" i="21"/>
  <c r="AB241" i="21" l="1"/>
  <c r="AA240" i="21"/>
  <c r="AC240" i="21"/>
  <c r="AE240" i="21"/>
  <c r="AD240" i="21"/>
  <c r="AB242" i="21" l="1"/>
  <c r="AE241" i="21"/>
  <c r="AD241" i="21"/>
  <c r="AA241" i="21"/>
  <c r="AC241" i="21"/>
  <c r="AB243" i="21" l="1"/>
  <c r="AA242" i="21"/>
  <c r="AD242" i="21"/>
  <c r="AE242" i="21"/>
  <c r="AC242" i="21"/>
  <c r="AB244" i="21" l="1"/>
  <c r="AC243" i="21"/>
  <c r="AA243" i="21"/>
  <c r="AD243" i="21"/>
  <c r="AE243" i="21"/>
  <c r="AB245" i="21" l="1"/>
  <c r="AA244" i="21"/>
  <c r="AC244" i="21"/>
  <c r="AD244" i="21"/>
  <c r="AE244" i="21"/>
  <c r="AB246" i="21" l="1"/>
  <c r="AC245" i="21"/>
  <c r="AE245" i="21"/>
  <c r="AD245" i="21"/>
  <c r="AA245" i="21"/>
  <c r="AB247" i="21" l="1"/>
  <c r="AC246" i="21"/>
  <c r="AA246" i="21"/>
  <c r="AE246" i="21"/>
  <c r="AD246" i="21"/>
  <c r="AB248" i="21" l="1"/>
  <c r="AE247" i="21"/>
  <c r="AD247" i="21"/>
  <c r="AA247" i="21"/>
  <c r="AC247" i="21"/>
  <c r="AB249" i="21" l="1"/>
  <c r="AA248" i="21"/>
  <c r="AC248" i="21"/>
  <c r="AE248" i="21"/>
  <c r="AD248" i="21"/>
  <c r="AB250" i="21" l="1"/>
  <c r="AE249" i="21"/>
  <c r="AA249" i="21"/>
  <c r="AD249" i="21"/>
  <c r="AC249" i="21"/>
  <c r="AB251" i="21" l="1"/>
  <c r="AC250" i="21"/>
  <c r="AA250" i="21"/>
  <c r="AD250" i="21"/>
  <c r="AE250" i="21"/>
  <c r="AB252" i="21" l="1"/>
  <c r="AC251" i="21"/>
  <c r="AA251" i="21"/>
  <c r="AD251" i="21"/>
  <c r="AE251" i="21"/>
  <c r="AB253" i="21" l="1"/>
  <c r="AC252" i="21"/>
  <c r="AA252" i="21"/>
  <c r="AD252" i="21"/>
  <c r="AE252" i="21"/>
  <c r="AB254" i="21" l="1"/>
  <c r="AA253" i="21"/>
  <c r="AC253" i="21"/>
  <c r="AD253" i="21"/>
  <c r="AE253" i="21"/>
  <c r="AB255" i="21" l="1"/>
  <c r="AC254" i="21"/>
  <c r="AD254" i="21"/>
  <c r="AA254" i="21"/>
  <c r="AE254" i="21"/>
  <c r="AB256" i="21" l="1"/>
  <c r="AA255" i="21"/>
  <c r="AD255" i="21"/>
  <c r="AE255" i="21"/>
  <c r="AC255" i="21"/>
  <c r="AB257" i="21" l="1"/>
  <c r="AC256" i="21"/>
  <c r="AA256" i="21"/>
  <c r="AD256" i="21"/>
  <c r="AE256" i="21"/>
  <c r="AB258" i="21" l="1"/>
  <c r="AA257" i="21"/>
  <c r="AD257" i="21"/>
  <c r="AE257" i="21"/>
  <c r="AC257" i="21"/>
  <c r="AB259" i="21" l="1"/>
  <c r="AA258" i="21"/>
  <c r="AC258" i="21"/>
  <c r="AD258" i="21"/>
  <c r="AE258" i="21"/>
  <c r="AB260" i="21" l="1"/>
  <c r="AA259" i="21"/>
  <c r="AE259" i="21"/>
  <c r="AD259" i="21"/>
  <c r="AC259" i="21"/>
  <c r="AB261" i="21" l="1"/>
  <c r="AA260" i="21"/>
  <c r="AC260" i="21"/>
  <c r="AD260" i="21"/>
  <c r="AE260" i="21"/>
  <c r="AB262" i="21" l="1"/>
  <c r="AC261" i="21"/>
  <c r="AA261" i="21"/>
  <c r="AE261" i="21"/>
  <c r="AD261" i="21"/>
  <c r="AB263" i="21" l="1"/>
  <c r="AC262" i="21"/>
  <c r="AA262" i="21"/>
  <c r="AD262" i="21"/>
  <c r="AE262" i="21"/>
  <c r="AB264" i="21" l="1"/>
  <c r="AC263" i="21"/>
  <c r="AA263" i="21"/>
  <c r="AD263" i="21"/>
  <c r="AE263" i="21"/>
  <c r="AB265" i="21" l="1"/>
  <c r="AA264" i="21"/>
  <c r="AC264" i="21"/>
  <c r="AE264" i="21"/>
  <c r="AD264" i="21"/>
  <c r="AB266" i="21" l="1"/>
  <c r="AC265" i="21"/>
  <c r="AA265" i="21"/>
  <c r="AE265" i="21"/>
  <c r="AD265" i="21"/>
  <c r="AB267" i="21" l="1"/>
  <c r="AD266" i="21"/>
  <c r="AC266" i="21"/>
  <c r="AE266" i="21"/>
  <c r="AA266" i="21"/>
  <c r="AB268" i="21" l="1"/>
  <c r="AC267" i="21"/>
  <c r="AD267" i="21"/>
  <c r="AA267" i="21"/>
  <c r="AE267" i="21"/>
  <c r="AB269" i="21" l="1"/>
  <c r="AA268" i="21"/>
  <c r="AC268" i="21"/>
  <c r="AD268" i="21"/>
  <c r="AE268" i="21"/>
  <c r="AB270" i="21" l="1"/>
  <c r="AA269" i="21"/>
  <c r="AC269" i="21"/>
  <c r="AD269" i="21"/>
  <c r="AE269" i="21"/>
  <c r="AB271" i="21" l="1"/>
  <c r="AD270" i="21"/>
  <c r="AC270" i="21"/>
  <c r="AE270" i="21"/>
  <c r="AA270" i="21"/>
  <c r="AB272" i="21" l="1"/>
  <c r="AA271" i="21"/>
  <c r="AC271" i="21"/>
  <c r="AD271" i="21"/>
  <c r="AE271" i="21"/>
  <c r="AB273" i="21" l="1"/>
  <c r="AC272" i="21"/>
  <c r="AA272" i="21"/>
  <c r="AE272" i="21"/>
  <c r="AD272" i="21"/>
  <c r="AB274" i="21" l="1"/>
  <c r="AE273" i="21"/>
  <c r="AA273" i="21"/>
  <c r="AC273" i="21"/>
  <c r="AD273" i="21"/>
  <c r="AB275" i="21" l="1"/>
  <c r="AE274" i="21"/>
  <c r="AD274" i="21"/>
  <c r="AA274" i="21"/>
  <c r="AC274" i="21"/>
  <c r="AB276" i="21" l="1"/>
  <c r="AC275" i="21"/>
  <c r="AA275" i="21"/>
  <c r="AE275" i="21"/>
  <c r="AD275" i="21"/>
  <c r="AB277" i="21" l="1"/>
  <c r="AA276" i="21"/>
  <c r="AE276" i="21"/>
  <c r="AC276" i="21"/>
  <c r="AD276" i="21"/>
  <c r="AB278" i="21" l="1"/>
  <c r="AA277" i="21"/>
  <c r="AC277" i="21"/>
  <c r="AE277" i="21"/>
  <c r="AD277" i="21"/>
  <c r="AB279" i="21" l="1"/>
  <c r="AA278" i="21"/>
  <c r="AC278" i="21"/>
  <c r="AE278" i="21"/>
  <c r="AD278" i="21"/>
  <c r="AB280" i="21" l="1"/>
  <c r="AA279" i="21"/>
  <c r="AC279" i="21"/>
  <c r="AE279" i="21"/>
  <c r="AD279" i="21"/>
  <c r="AB281" i="21" l="1"/>
  <c r="AC280" i="21"/>
  <c r="AA280" i="21"/>
  <c r="AE280" i="21"/>
  <c r="AD280" i="21"/>
  <c r="AB282" i="21" l="1"/>
  <c r="AC281" i="21"/>
  <c r="AA281" i="21"/>
  <c r="AE281" i="21"/>
  <c r="AD281" i="21"/>
  <c r="AB283" i="21" l="1"/>
  <c r="AA282" i="21"/>
  <c r="AE282" i="21"/>
  <c r="AC282" i="21"/>
  <c r="AD282" i="21"/>
  <c r="AB284" i="21" l="1"/>
  <c r="AA283" i="21"/>
  <c r="AE283" i="21"/>
  <c r="AC283" i="21"/>
  <c r="AD283" i="21"/>
  <c r="AB285" i="21" l="1"/>
  <c r="AE284" i="21"/>
  <c r="AA284" i="21"/>
  <c r="AC284" i="21"/>
  <c r="AD284" i="21"/>
  <c r="AB286" i="21" l="1"/>
  <c r="AC285" i="21"/>
  <c r="AE285" i="21"/>
  <c r="AD285" i="21"/>
  <c r="AA285" i="21"/>
  <c r="AB287" i="21" l="1"/>
  <c r="AA286" i="21"/>
  <c r="AD286" i="21"/>
  <c r="AE286" i="21"/>
  <c r="AC286" i="21"/>
  <c r="AB288" i="21" l="1"/>
  <c r="AE287" i="21"/>
  <c r="AA287" i="21"/>
  <c r="AC287" i="21"/>
  <c r="AD287" i="21"/>
  <c r="AB289" i="21" l="1"/>
  <c r="AD288" i="21"/>
  <c r="AC288" i="21"/>
  <c r="AA288" i="21"/>
  <c r="AE288" i="21"/>
  <c r="AB290" i="21" l="1"/>
  <c r="AC289" i="21"/>
  <c r="AE289" i="21"/>
  <c r="AA289" i="21"/>
  <c r="AD289" i="21"/>
  <c r="AB291" i="21" l="1"/>
  <c r="AA290" i="21"/>
  <c r="AE290" i="21"/>
  <c r="AC290" i="21"/>
  <c r="AD290" i="21"/>
  <c r="AB292" i="21" l="1"/>
  <c r="AE291" i="21"/>
  <c r="AC291" i="21"/>
  <c r="AA291" i="21"/>
  <c r="AD291" i="21"/>
  <c r="AB293" i="21" l="1"/>
  <c r="AE292" i="21"/>
  <c r="AC292" i="21"/>
  <c r="AD292" i="21"/>
  <c r="AA292" i="21"/>
  <c r="AB294" i="21" l="1"/>
  <c r="AC293" i="21"/>
  <c r="AA293" i="21"/>
  <c r="AE293" i="21"/>
  <c r="AD293" i="21"/>
  <c r="AB295" i="21" l="1"/>
  <c r="AE294" i="21"/>
  <c r="AD294" i="21"/>
  <c r="AA294" i="21"/>
  <c r="AC294" i="21"/>
  <c r="AB296" i="21" l="1"/>
  <c r="AD295" i="21"/>
  <c r="AC295" i="21"/>
  <c r="AA295" i="21"/>
  <c r="AE295" i="21"/>
  <c r="AB297" i="21" l="1"/>
  <c r="AC296" i="21"/>
  <c r="AA296" i="21"/>
  <c r="AE296" i="21"/>
  <c r="AD296" i="21"/>
  <c r="AB298" i="21" l="1"/>
  <c r="AA297" i="21"/>
  <c r="AE297" i="21"/>
  <c r="AD297" i="21"/>
  <c r="AC297" i="21"/>
  <c r="AB299" i="21" l="1"/>
  <c r="AE298" i="21"/>
  <c r="AD298" i="21"/>
  <c r="AC298" i="21"/>
  <c r="AA298" i="21"/>
  <c r="AB300" i="21" l="1"/>
  <c r="AE299" i="21"/>
  <c r="AA299" i="21"/>
  <c r="AD299" i="21"/>
  <c r="AC299" i="21"/>
  <c r="AB301" i="21" l="1"/>
  <c r="AE300" i="21"/>
  <c r="AC300" i="21"/>
  <c r="AD300" i="21"/>
  <c r="AA300" i="21"/>
  <c r="AB302" i="21" l="1"/>
  <c r="AA301" i="21"/>
  <c r="AE301" i="21"/>
  <c r="AC301" i="21"/>
  <c r="AD301" i="21"/>
  <c r="AB303" i="21" l="1"/>
  <c r="AE302" i="21"/>
  <c r="AA302" i="21"/>
  <c r="AD302" i="21"/>
  <c r="AC302" i="21"/>
  <c r="AB304" i="21" l="1"/>
  <c r="AD303" i="21"/>
  <c r="AC303" i="21"/>
  <c r="AE303" i="21"/>
  <c r="AA303" i="21"/>
  <c r="AB305" i="21" l="1"/>
  <c r="AD304" i="21"/>
  <c r="AC304" i="21"/>
  <c r="AA304" i="21"/>
  <c r="AE304" i="21"/>
  <c r="AB306" i="21" l="1"/>
  <c r="AC305" i="21"/>
  <c r="AD305" i="21"/>
  <c r="AE305" i="21"/>
  <c r="AA305" i="21"/>
  <c r="AB307" i="21" l="1"/>
  <c r="AA306" i="21"/>
  <c r="AC306" i="21"/>
  <c r="AE306" i="21"/>
  <c r="AD306" i="21"/>
  <c r="AB308" i="21" l="1"/>
  <c r="AC307" i="21"/>
  <c r="AA307" i="21"/>
  <c r="AD307" i="21"/>
  <c r="AE307" i="21"/>
  <c r="AB309" i="21" l="1"/>
  <c r="AC308" i="21"/>
  <c r="AA308" i="21"/>
  <c r="AD308" i="21"/>
  <c r="AE308" i="21"/>
  <c r="AB310" i="21" l="1"/>
  <c r="AA309" i="21"/>
  <c r="AC309" i="21"/>
  <c r="AD309" i="21"/>
  <c r="AE309" i="21"/>
  <c r="AB311" i="21" l="1"/>
  <c r="AC310" i="21"/>
  <c r="AA310" i="21"/>
  <c r="AE310" i="21"/>
  <c r="AD310" i="21"/>
  <c r="AB312" i="21" l="1"/>
  <c r="AC311" i="21"/>
  <c r="AD311" i="21"/>
  <c r="AA311" i="21"/>
  <c r="AE311" i="21"/>
  <c r="AB313" i="21" l="1"/>
  <c r="AD312" i="21"/>
  <c r="AC312" i="21"/>
  <c r="AA312" i="21"/>
  <c r="AE312" i="21"/>
  <c r="AB314" i="21" l="1"/>
  <c r="AA313" i="21"/>
  <c r="AD313" i="21"/>
  <c r="AC313" i="21"/>
  <c r="AE313" i="21"/>
  <c r="AB315" i="21" l="1"/>
  <c r="AC314" i="21"/>
  <c r="AD314" i="21"/>
  <c r="AA314" i="21"/>
  <c r="AE314" i="21"/>
  <c r="AB316" i="21" l="1"/>
  <c r="AE315" i="21"/>
  <c r="AC315" i="21"/>
  <c r="AD315" i="21"/>
  <c r="AA315" i="21"/>
  <c r="AB317" i="21" l="1"/>
  <c r="AA316" i="21"/>
  <c r="AC316" i="21"/>
  <c r="AE316" i="21"/>
  <c r="AD316" i="21"/>
  <c r="AB318" i="21" l="1"/>
  <c r="AC317" i="21"/>
  <c r="AA317" i="21"/>
  <c r="AD317" i="21"/>
  <c r="AE317" i="21"/>
  <c r="AB319" i="21" l="1"/>
  <c r="AC318" i="21"/>
  <c r="AA318" i="21"/>
  <c r="AD318" i="21"/>
  <c r="AE318" i="21"/>
  <c r="AB320" i="21" l="1"/>
  <c r="AE319" i="21"/>
  <c r="AA319" i="21"/>
  <c r="AD319" i="21"/>
  <c r="AC319" i="21"/>
  <c r="AB321" i="21" l="1"/>
  <c r="AC320" i="21"/>
  <c r="AE320" i="21"/>
  <c r="AA320" i="21"/>
  <c r="AD320" i="21"/>
  <c r="AB322" i="21" l="1"/>
  <c r="AE321" i="21"/>
  <c r="AC321" i="21"/>
  <c r="AD321" i="21"/>
  <c r="AA321" i="21"/>
  <c r="AB323" i="21" l="1"/>
  <c r="AA322" i="21"/>
  <c r="AC322" i="21"/>
  <c r="AD322" i="21"/>
  <c r="AE322" i="21"/>
  <c r="AB324" i="21" l="1"/>
  <c r="AA323" i="21"/>
  <c r="AC323" i="21"/>
  <c r="AE323" i="21"/>
  <c r="AD323" i="21"/>
  <c r="AB325" i="21" l="1"/>
  <c r="AC324" i="21"/>
  <c r="AA324" i="21"/>
  <c r="AD324" i="21"/>
  <c r="AE324" i="21"/>
  <c r="AB326" i="21" l="1"/>
  <c r="AC325" i="21"/>
  <c r="AA325" i="21"/>
  <c r="AE325" i="21"/>
  <c r="AD325" i="21"/>
  <c r="AB327" i="21" l="1"/>
  <c r="AA326" i="21"/>
  <c r="AC326" i="21"/>
  <c r="AE326" i="21"/>
  <c r="AD326" i="21"/>
  <c r="AB328" i="21" l="1"/>
  <c r="AC327" i="21"/>
  <c r="AD327" i="21"/>
  <c r="AE327" i="21"/>
  <c r="AA327" i="21"/>
  <c r="AB329" i="21" l="1"/>
  <c r="AE328" i="21"/>
  <c r="AA328" i="21"/>
  <c r="AD328" i="21"/>
  <c r="AC328" i="21"/>
  <c r="AB330" i="21" l="1"/>
  <c r="AA329" i="21"/>
  <c r="AC329" i="21"/>
  <c r="AD329" i="21"/>
  <c r="AE329" i="21"/>
  <c r="AB331" i="21" l="1"/>
  <c r="AA330" i="21"/>
  <c r="AC330" i="21"/>
  <c r="AD330" i="21"/>
  <c r="AE330" i="21"/>
  <c r="AB332" i="21" l="1"/>
  <c r="AC331" i="21"/>
  <c r="AA331" i="21"/>
  <c r="AE331" i="21"/>
  <c r="AD331" i="21"/>
  <c r="AB333" i="21" l="1"/>
  <c r="AA332" i="21"/>
  <c r="AC332" i="21"/>
  <c r="AE332" i="21"/>
  <c r="AD332" i="21"/>
  <c r="AB334" i="21" l="1"/>
  <c r="AE333" i="21"/>
  <c r="AD333" i="21"/>
  <c r="AC333" i="21"/>
  <c r="AA333" i="21"/>
  <c r="AB335" i="21" l="1"/>
  <c r="AE334" i="21"/>
  <c r="AC334" i="21"/>
  <c r="AD334" i="21"/>
  <c r="AA334" i="21"/>
  <c r="AB336" i="21" l="1"/>
  <c r="AE335" i="21"/>
  <c r="AA335" i="21"/>
  <c r="AD335" i="21"/>
  <c r="AC335" i="21"/>
  <c r="AB337" i="21" l="1"/>
  <c r="AA336" i="21"/>
  <c r="AC336" i="21"/>
  <c r="AD336" i="21"/>
  <c r="AE336" i="21"/>
  <c r="AB338" i="21" l="1"/>
  <c r="AD337" i="21"/>
  <c r="AC337" i="21"/>
  <c r="AE337" i="21"/>
  <c r="AA337" i="21"/>
  <c r="AB339" i="21" l="1"/>
  <c r="AA338" i="21"/>
  <c r="AC338" i="21"/>
  <c r="AE338" i="21"/>
  <c r="AD338" i="21"/>
  <c r="AB340" i="21" l="1"/>
  <c r="AE339" i="21"/>
  <c r="AC339" i="21"/>
  <c r="AA339" i="21"/>
  <c r="AD339" i="21"/>
  <c r="AB341" i="21" l="1"/>
  <c r="AA340" i="21"/>
  <c r="AE340" i="21"/>
  <c r="AD340" i="21"/>
  <c r="AC340" i="21"/>
  <c r="AB342" i="21" l="1"/>
  <c r="AC341" i="21"/>
  <c r="AA341" i="21"/>
  <c r="AE341" i="21"/>
  <c r="AD341" i="21"/>
  <c r="AB343" i="21" l="1"/>
  <c r="AA342" i="21"/>
  <c r="AC342" i="21"/>
  <c r="AE342" i="21"/>
  <c r="AD342" i="21"/>
  <c r="AB344" i="21" l="1"/>
  <c r="AE343" i="21"/>
  <c r="AC343" i="21"/>
  <c r="AA343" i="21"/>
  <c r="AD343" i="21"/>
  <c r="AB345" i="21" l="1"/>
  <c r="AA344" i="21"/>
  <c r="AC344" i="21"/>
  <c r="AE344" i="21"/>
  <c r="AD344" i="21"/>
  <c r="AB346" i="21" l="1"/>
  <c r="AE345" i="21"/>
  <c r="AA345" i="21"/>
  <c r="AC345" i="21"/>
  <c r="AD345" i="21"/>
  <c r="AB347" i="21" l="1"/>
  <c r="AC346" i="21"/>
  <c r="AA346" i="21"/>
  <c r="AE346" i="21"/>
  <c r="AD346" i="21"/>
  <c r="AB348" i="21" l="1"/>
  <c r="AC347" i="21"/>
  <c r="AA347" i="21"/>
  <c r="AE347" i="21"/>
  <c r="AD347" i="21"/>
  <c r="AB349" i="21" l="1"/>
  <c r="AC348" i="21"/>
  <c r="AE348" i="21"/>
  <c r="AA348" i="21"/>
  <c r="AD348" i="21"/>
  <c r="AB350" i="21" l="1"/>
  <c r="AA349" i="21"/>
  <c r="AC349" i="21"/>
  <c r="AD349" i="21"/>
  <c r="AE349" i="21"/>
  <c r="AB351" i="21" l="1"/>
  <c r="AC350" i="21"/>
  <c r="AA350" i="21"/>
  <c r="AE350" i="21"/>
  <c r="AD350" i="21"/>
  <c r="AB352" i="21" l="1"/>
  <c r="AA351" i="21"/>
  <c r="AC351" i="21"/>
  <c r="AE351" i="21"/>
  <c r="AD351" i="21"/>
  <c r="AB353" i="21" l="1"/>
  <c r="AC352" i="21"/>
  <c r="AA352" i="21"/>
  <c r="AE352" i="21"/>
  <c r="AD352" i="21"/>
  <c r="AB354" i="21" l="1"/>
  <c r="AC353" i="21"/>
  <c r="AE353" i="21"/>
  <c r="AD353" i="21"/>
  <c r="AA353" i="21"/>
  <c r="AB355" i="21" l="1"/>
  <c r="AA354" i="21"/>
  <c r="AC354" i="21"/>
  <c r="AE354" i="21"/>
  <c r="AD354" i="21"/>
  <c r="AB356" i="21" l="1"/>
  <c r="AD355" i="21"/>
  <c r="AC355" i="21"/>
  <c r="AE355" i="21"/>
  <c r="AA355" i="21"/>
  <c r="AB357" i="21" l="1"/>
  <c r="AD356" i="21"/>
  <c r="AC356" i="21"/>
  <c r="AE356" i="21"/>
  <c r="AA356" i="21"/>
  <c r="AB358" i="21" l="1"/>
  <c r="AA357" i="21"/>
  <c r="AC357" i="21"/>
  <c r="AE357" i="21"/>
  <c r="AD357" i="21"/>
  <c r="AB359" i="21" l="1"/>
  <c r="AD358" i="21"/>
  <c r="AC358" i="21"/>
  <c r="AE358" i="21"/>
  <c r="AA358" i="21"/>
  <c r="AB360" i="21" l="1"/>
  <c r="AD359" i="21"/>
  <c r="AA359" i="21"/>
  <c r="AC359" i="21"/>
  <c r="AE359" i="21"/>
  <c r="AB361" i="21" l="1"/>
  <c r="AD360" i="21"/>
  <c r="AC360" i="21"/>
  <c r="AE360" i="21"/>
  <c r="AA360" i="21"/>
  <c r="AB362" i="21" l="1"/>
  <c r="AD361" i="21"/>
  <c r="AA361" i="21"/>
  <c r="AC361" i="21"/>
  <c r="AE361" i="21"/>
  <c r="AB363" i="21" l="1"/>
  <c r="AD362" i="21"/>
  <c r="AA362" i="21"/>
  <c r="AE362" i="21"/>
  <c r="AC362" i="21"/>
  <c r="AB364" i="21" l="1"/>
  <c r="AD363" i="21"/>
  <c r="AC363" i="21"/>
  <c r="AE363" i="21"/>
  <c r="AA363" i="21"/>
  <c r="AB365" i="21" l="1"/>
  <c r="AD364" i="21"/>
  <c r="AA364" i="21"/>
  <c r="AE364" i="21"/>
  <c r="AC364" i="21"/>
  <c r="AB366" i="21" l="1"/>
  <c r="AD365" i="21"/>
  <c r="AA365" i="21"/>
  <c r="AE365" i="21"/>
  <c r="AC365" i="21"/>
  <c r="AB367" i="21" l="1"/>
  <c r="AD366" i="21"/>
  <c r="AC366" i="21"/>
  <c r="AE366" i="21"/>
  <c r="AA366" i="21"/>
  <c r="AB368" i="21" l="1"/>
  <c r="AD367" i="21"/>
  <c r="AC367" i="21"/>
  <c r="AE367" i="21"/>
  <c r="AA367" i="21"/>
  <c r="AB369" i="21" l="1"/>
  <c r="AD368" i="21"/>
  <c r="AC368" i="21"/>
  <c r="AE368" i="21"/>
  <c r="AA368" i="21"/>
  <c r="AB370" i="21" l="1"/>
  <c r="AA369" i="21"/>
  <c r="AD369" i="21"/>
  <c r="AE369" i="21"/>
  <c r="AC369" i="21"/>
  <c r="AB371" i="21" l="1"/>
  <c r="AD370" i="21"/>
  <c r="AC370" i="21"/>
  <c r="AE370" i="21"/>
  <c r="AA370" i="21"/>
  <c r="AB372" i="21" l="1"/>
  <c r="AC371" i="21"/>
  <c r="AD371" i="21"/>
  <c r="AE371" i="21"/>
  <c r="AA371" i="21"/>
  <c r="AB373" i="21" l="1"/>
  <c r="AD372" i="21"/>
  <c r="AC372" i="21"/>
  <c r="AE372" i="21"/>
  <c r="AA372" i="21"/>
  <c r="AB374" i="21" l="1"/>
  <c r="AC373" i="21"/>
  <c r="AE373" i="21"/>
  <c r="AA373" i="21"/>
  <c r="AD373" i="21"/>
  <c r="AB375" i="21" l="1"/>
  <c r="AE374" i="21"/>
  <c r="AD374" i="21"/>
  <c r="AC374" i="21"/>
  <c r="AA374" i="21"/>
  <c r="AB376" i="21" l="1"/>
  <c r="AC375" i="21"/>
  <c r="AE375" i="21"/>
  <c r="AA375" i="21"/>
  <c r="AD375" i="21"/>
  <c r="AB377" i="21" l="1"/>
  <c r="AC376" i="21"/>
  <c r="AD376" i="21"/>
  <c r="AE376" i="21"/>
  <c r="AA376" i="21"/>
  <c r="AB378" i="21" l="1"/>
  <c r="AC377" i="21"/>
  <c r="AD377" i="21"/>
  <c r="AE377" i="21"/>
  <c r="AA377" i="21"/>
  <c r="AB379" i="21" l="1"/>
  <c r="AE378" i="21"/>
  <c r="AD378" i="21"/>
  <c r="AC378" i="21"/>
  <c r="AA378" i="21"/>
  <c r="AB380" i="21" l="1"/>
  <c r="AC379" i="21"/>
  <c r="AD379" i="21"/>
  <c r="AE379" i="21"/>
  <c r="AA379" i="21"/>
  <c r="AB381" i="21" l="1"/>
  <c r="AC380" i="21"/>
  <c r="AD380" i="21"/>
  <c r="AE380" i="21"/>
  <c r="AA380" i="21"/>
  <c r="AB382" i="21" l="1"/>
  <c r="AD381" i="21"/>
  <c r="AC381" i="21"/>
  <c r="AE381" i="21"/>
  <c r="AA381" i="21"/>
  <c r="AB383" i="21" l="1"/>
  <c r="AC382" i="21"/>
  <c r="AD382" i="21"/>
  <c r="AE382" i="21"/>
  <c r="AA382" i="21"/>
  <c r="AB384" i="21" l="1"/>
  <c r="AE383" i="21"/>
  <c r="AC383" i="21"/>
  <c r="AD383" i="21"/>
  <c r="AA383" i="21"/>
  <c r="AB385" i="21" l="1"/>
  <c r="AC384" i="21"/>
  <c r="AD384" i="21"/>
  <c r="AE384" i="21"/>
  <c r="AA384" i="21"/>
  <c r="AB386" i="21" l="1"/>
  <c r="AD385" i="21"/>
  <c r="AE385" i="21"/>
  <c r="AA385" i="21"/>
  <c r="AC385" i="21"/>
  <c r="AB387" i="21" l="1"/>
  <c r="AD386" i="21"/>
  <c r="AC386" i="21"/>
  <c r="AE386" i="21"/>
  <c r="AA386" i="21"/>
  <c r="AB388" i="21" l="1"/>
  <c r="AC387" i="21"/>
  <c r="AD387" i="21"/>
  <c r="AE387" i="21"/>
  <c r="AA387" i="21"/>
  <c r="AB389" i="21" l="1"/>
  <c r="AC388" i="21"/>
  <c r="AE388" i="21"/>
  <c r="AD388" i="21"/>
  <c r="AA388" i="21"/>
  <c r="AB390" i="21" l="1"/>
  <c r="AC389" i="21"/>
  <c r="AD389" i="21"/>
  <c r="AE389" i="21"/>
  <c r="AA389" i="21"/>
  <c r="AB391" i="21" l="1"/>
  <c r="AC390" i="21"/>
  <c r="AE390" i="21"/>
  <c r="AA390" i="21"/>
  <c r="AD390" i="21"/>
  <c r="AB392" i="21" l="1"/>
  <c r="AD391" i="21"/>
  <c r="AC391" i="21"/>
  <c r="AE391" i="21"/>
  <c r="AA391" i="21"/>
  <c r="AB393" i="21" l="1"/>
  <c r="AC392" i="21"/>
  <c r="AD392" i="21"/>
  <c r="AE392" i="21"/>
  <c r="AA392" i="21"/>
  <c r="AB394" i="21" l="1"/>
  <c r="AD393" i="21"/>
  <c r="AC393" i="21"/>
  <c r="AE393" i="21"/>
  <c r="AA393" i="21"/>
  <c r="AB395" i="21" l="1"/>
  <c r="AD394" i="21"/>
  <c r="AC394" i="21"/>
  <c r="AE394" i="21"/>
  <c r="AA394" i="21"/>
  <c r="AB396" i="21" l="1"/>
  <c r="AD395" i="21"/>
  <c r="AC395" i="21"/>
  <c r="AE395" i="21"/>
  <c r="AA395" i="21"/>
  <c r="AB397" i="21" l="1"/>
  <c r="AD396" i="21"/>
  <c r="AE396" i="21"/>
  <c r="AA396" i="21"/>
  <c r="AC396" i="21"/>
  <c r="AB398" i="21" l="1"/>
  <c r="AC397" i="21"/>
  <c r="AE397" i="21"/>
  <c r="AA397" i="21"/>
  <c r="AD397" i="21"/>
  <c r="AB399" i="21" l="1"/>
  <c r="AD398" i="21"/>
  <c r="AE398" i="21"/>
  <c r="AA398" i="21"/>
  <c r="AC398" i="21"/>
  <c r="AB400" i="21" l="1"/>
  <c r="AC399" i="21"/>
  <c r="AE399" i="21"/>
  <c r="AD399" i="21"/>
  <c r="AA399" i="21"/>
  <c r="AB401" i="21" l="1"/>
  <c r="AD400" i="21"/>
  <c r="AC400" i="21"/>
  <c r="AE400" i="21"/>
  <c r="AA400" i="21"/>
  <c r="AB402" i="21" l="1"/>
  <c r="AE401" i="21"/>
  <c r="AC401" i="21"/>
  <c r="AD401" i="21"/>
  <c r="AA401" i="21"/>
  <c r="AB403" i="21" l="1"/>
  <c r="AE402" i="21"/>
  <c r="AD402" i="21"/>
  <c r="AC402" i="21"/>
  <c r="AA402" i="21"/>
  <c r="AB404" i="21" l="1"/>
  <c r="AC403" i="21"/>
  <c r="AD403" i="21"/>
  <c r="AE403" i="21"/>
  <c r="AA403" i="21"/>
  <c r="AB405" i="21" l="1"/>
  <c r="AD404" i="21"/>
  <c r="AC404" i="21"/>
  <c r="AE404" i="21"/>
  <c r="AA404" i="21"/>
  <c r="AB406" i="21" l="1"/>
  <c r="AC405" i="21"/>
  <c r="AD405" i="21"/>
  <c r="AA405" i="21"/>
  <c r="AE405" i="21"/>
  <c r="AB407" i="21" l="1"/>
  <c r="AD406" i="21"/>
  <c r="AE406" i="21"/>
  <c r="AC406" i="21"/>
  <c r="AA406" i="21"/>
  <c r="AB408" i="21" l="1"/>
  <c r="AC407" i="21"/>
  <c r="AD407" i="21"/>
  <c r="AE407" i="21"/>
  <c r="AA407" i="21"/>
  <c r="AB409" i="21" l="1"/>
  <c r="AE408" i="21"/>
  <c r="AD408" i="21"/>
  <c r="AC408" i="21"/>
  <c r="AA408" i="21"/>
  <c r="AB410" i="21" l="1"/>
  <c r="AE409" i="21"/>
  <c r="AD409" i="21"/>
  <c r="AC409" i="21"/>
  <c r="AA409" i="21"/>
  <c r="AB411" i="21" l="1"/>
  <c r="AE410" i="21"/>
  <c r="AD410" i="21"/>
  <c r="AC410" i="21"/>
  <c r="AA410" i="21"/>
  <c r="AB412" i="21" l="1"/>
  <c r="AE411" i="21"/>
  <c r="AC411" i="21"/>
  <c r="AD411" i="21"/>
  <c r="AA411" i="21"/>
  <c r="AB413" i="21" l="1"/>
  <c r="AE412" i="21"/>
  <c r="AD412" i="21"/>
  <c r="AA412" i="21"/>
  <c r="AC412" i="21"/>
  <c r="AB414" i="21" l="1"/>
  <c r="AE413" i="21"/>
  <c r="AD413" i="21"/>
  <c r="AC413" i="21"/>
  <c r="AA413" i="21"/>
  <c r="AB415" i="21" l="1"/>
  <c r="AA414" i="21"/>
  <c r="AD414" i="21"/>
  <c r="AE414" i="21"/>
  <c r="AC414" i="21"/>
  <c r="AB416" i="21" l="1"/>
  <c r="AA415" i="21"/>
  <c r="AE415" i="21"/>
  <c r="AC415" i="21"/>
  <c r="AD415" i="21"/>
  <c r="AB417" i="21" l="1"/>
  <c r="AD416" i="21"/>
  <c r="AE416" i="21"/>
  <c r="AC416" i="21"/>
  <c r="AA416" i="21"/>
  <c r="AB418" i="21" l="1"/>
  <c r="AD417" i="21"/>
  <c r="AE417" i="21"/>
  <c r="AC417" i="21"/>
  <c r="AA417" i="21"/>
  <c r="AB419" i="21" l="1"/>
  <c r="AC418" i="21"/>
  <c r="AE418" i="21"/>
  <c r="AD418" i="21"/>
  <c r="AA418" i="21"/>
  <c r="AB420" i="21" l="1"/>
  <c r="AE419" i="21"/>
  <c r="AC419" i="21"/>
  <c r="AA419" i="21"/>
  <c r="AD419" i="21"/>
  <c r="AB421" i="21" l="1"/>
  <c r="AD420" i="21"/>
  <c r="AE420" i="21"/>
  <c r="AA420" i="21"/>
  <c r="AC420" i="21"/>
  <c r="AB422" i="21" l="1"/>
  <c r="AD421" i="21"/>
  <c r="AE421" i="21"/>
  <c r="AA421" i="21"/>
  <c r="AC421" i="21"/>
  <c r="AB423" i="21" l="1"/>
  <c r="AE422" i="21"/>
  <c r="AD422" i="21"/>
  <c r="AA422" i="21"/>
  <c r="AC422" i="21"/>
  <c r="AB424" i="21" l="1"/>
  <c r="AD423" i="21"/>
  <c r="AE423" i="21"/>
  <c r="AA423" i="21"/>
  <c r="AC423" i="21"/>
  <c r="AB425" i="21" l="1"/>
  <c r="AE424" i="21"/>
  <c r="AD424" i="21"/>
  <c r="AA424" i="21"/>
  <c r="AC424" i="21"/>
  <c r="AB426" i="21" l="1"/>
  <c r="AD425" i="21"/>
  <c r="AE425" i="21"/>
  <c r="AA425" i="21"/>
  <c r="AC425" i="21"/>
  <c r="AB427" i="21" l="1"/>
  <c r="AD426" i="21"/>
  <c r="AE426" i="21"/>
  <c r="AA426" i="21"/>
  <c r="AC426" i="21"/>
  <c r="AB428" i="21" l="1"/>
  <c r="AE427" i="21"/>
  <c r="AD427" i="21"/>
  <c r="AA427" i="21"/>
  <c r="AC427" i="21"/>
  <c r="AB429" i="21" l="1"/>
  <c r="AC428" i="21"/>
  <c r="AE428" i="21"/>
  <c r="AA428" i="21"/>
  <c r="AD428" i="21"/>
  <c r="AB430" i="21" l="1"/>
  <c r="AE429" i="21"/>
  <c r="AC429" i="21"/>
  <c r="AA429" i="21"/>
  <c r="AD429" i="21"/>
  <c r="AB431" i="21" l="1"/>
  <c r="AE430" i="21"/>
  <c r="AA430" i="21"/>
  <c r="AD430" i="21"/>
  <c r="AC430" i="21"/>
  <c r="AB432" i="21" l="1"/>
  <c r="AC431" i="21"/>
  <c r="AD431" i="21"/>
  <c r="AE431" i="21"/>
  <c r="AA431" i="21"/>
  <c r="AB433" i="21" l="1"/>
  <c r="AE432" i="21"/>
  <c r="AD432" i="21"/>
  <c r="AC432" i="21"/>
  <c r="AA432" i="21"/>
  <c r="AB434" i="21" l="1"/>
  <c r="AE433" i="21"/>
  <c r="AD433" i="21"/>
  <c r="AC433" i="21"/>
  <c r="AA433" i="21"/>
  <c r="AB435" i="21" l="1"/>
  <c r="AE434" i="21"/>
  <c r="AD434" i="21"/>
  <c r="AC434" i="21"/>
  <c r="AA434" i="21"/>
  <c r="AB436" i="21" l="1"/>
  <c r="AD435" i="21"/>
  <c r="AE435" i="21"/>
  <c r="AC435" i="21"/>
  <c r="AA435" i="21"/>
  <c r="AB437" i="21" l="1"/>
  <c r="AE436" i="21"/>
  <c r="AD436" i="21"/>
  <c r="AC436" i="21"/>
  <c r="AA436" i="21"/>
  <c r="AB438" i="21" l="1"/>
  <c r="AE437" i="21"/>
  <c r="AD437" i="21"/>
  <c r="AC437" i="21"/>
  <c r="AA437" i="21"/>
  <c r="AB439" i="21" l="1"/>
  <c r="AC438" i="21"/>
  <c r="AE438" i="21"/>
  <c r="AD438" i="21"/>
  <c r="AA438" i="21"/>
  <c r="AB440" i="21" l="1"/>
  <c r="AE439" i="21"/>
  <c r="AD439" i="21"/>
  <c r="AC439" i="21"/>
  <c r="AA439" i="21"/>
  <c r="AB441" i="21" l="1"/>
  <c r="AC440" i="21"/>
  <c r="AE440" i="21"/>
  <c r="AD440" i="21"/>
  <c r="AA440" i="21"/>
  <c r="AB442" i="21" l="1"/>
  <c r="AE441" i="21"/>
  <c r="AD441" i="21"/>
  <c r="AC441" i="21"/>
  <c r="AA441" i="21"/>
  <c r="AB443" i="21" l="1"/>
  <c r="AE442" i="21"/>
  <c r="AD442" i="21"/>
  <c r="AC442" i="21"/>
  <c r="AA442" i="21"/>
  <c r="AB444" i="21" l="1"/>
  <c r="AC443" i="21"/>
  <c r="AE443" i="21"/>
  <c r="AA443" i="21"/>
  <c r="AD443" i="21"/>
  <c r="AB445" i="21" l="1"/>
  <c r="AE444" i="21"/>
  <c r="AD444" i="21"/>
  <c r="AC444" i="21"/>
  <c r="AA444" i="21"/>
  <c r="AB446" i="21" l="1"/>
  <c r="AD445" i="21"/>
  <c r="AE445" i="21"/>
  <c r="AC445" i="21"/>
  <c r="AA445" i="21"/>
  <c r="AB447" i="21" l="1"/>
  <c r="AE446" i="21"/>
  <c r="AD446" i="21"/>
  <c r="AC446" i="21"/>
  <c r="AA446" i="21"/>
  <c r="AB448" i="21" l="1"/>
  <c r="AC447" i="21"/>
  <c r="AD447" i="21"/>
  <c r="AE447" i="21"/>
  <c r="AA447" i="21"/>
  <c r="AB449" i="21" l="1"/>
  <c r="AD448" i="21"/>
  <c r="AC448" i="21"/>
  <c r="AA448" i="21"/>
  <c r="AE448" i="21"/>
  <c r="AB450" i="21" l="1"/>
  <c r="AE449" i="21"/>
  <c r="AD449" i="21"/>
  <c r="AC449" i="21"/>
  <c r="AA449" i="21"/>
  <c r="AB451" i="21" l="1"/>
  <c r="AE450" i="21"/>
  <c r="AC450" i="21"/>
  <c r="AD450" i="21"/>
  <c r="AA450" i="21"/>
  <c r="AB452" i="21" l="1"/>
  <c r="AC451" i="21"/>
  <c r="AE451" i="21"/>
  <c r="AA451" i="21"/>
  <c r="AD451" i="21"/>
  <c r="AB453" i="21" l="1"/>
  <c r="AC452" i="21"/>
  <c r="AE452" i="21"/>
  <c r="AD452" i="21"/>
  <c r="AA452" i="21"/>
  <c r="AB454" i="21" l="1"/>
  <c r="AD453" i="21"/>
  <c r="AE453" i="21"/>
  <c r="AC453" i="21"/>
  <c r="AA453" i="21"/>
  <c r="AB455" i="21" l="1"/>
  <c r="AE454" i="21"/>
  <c r="AC454" i="21"/>
  <c r="AD454" i="21"/>
  <c r="AA454" i="21"/>
  <c r="AB456" i="21" l="1"/>
  <c r="AD455" i="21"/>
  <c r="AC455" i="21"/>
  <c r="AE455" i="21"/>
  <c r="AA455" i="21"/>
  <c r="AB457" i="21" l="1"/>
  <c r="AC456" i="21"/>
  <c r="AE456" i="21"/>
  <c r="AD456" i="21"/>
  <c r="AA456" i="21"/>
  <c r="AB458" i="21" l="1"/>
  <c r="AE457" i="21"/>
  <c r="AD457" i="21"/>
  <c r="AC457" i="21"/>
  <c r="AA457" i="21"/>
  <c r="AB459" i="21" l="1"/>
  <c r="AC458" i="21"/>
  <c r="AE458" i="21"/>
  <c r="AD458" i="21"/>
  <c r="AA458" i="21"/>
  <c r="AB460" i="21" l="1"/>
  <c r="AC459" i="21"/>
  <c r="AE459" i="21"/>
  <c r="AD459" i="21"/>
  <c r="AA459" i="21"/>
  <c r="AB461" i="21" l="1"/>
  <c r="AE460" i="21"/>
  <c r="AD460" i="21"/>
  <c r="AC460" i="21"/>
  <c r="AA460" i="21"/>
  <c r="AB462" i="21" l="1"/>
  <c r="AC461" i="21"/>
  <c r="AD461" i="21"/>
  <c r="AA461" i="21"/>
  <c r="AE461" i="21"/>
  <c r="AB463" i="21" l="1"/>
  <c r="AE462" i="21"/>
  <c r="AC462" i="21"/>
  <c r="AD462" i="21"/>
  <c r="AA462" i="21"/>
  <c r="AB464" i="21" l="1"/>
  <c r="AD463" i="21"/>
  <c r="AE463" i="21"/>
  <c r="AC463" i="21"/>
  <c r="AA463" i="21"/>
  <c r="AB465" i="21" l="1"/>
  <c r="AE464" i="21"/>
  <c r="AD464" i="21"/>
  <c r="AC464" i="21"/>
  <c r="AA464" i="21"/>
  <c r="AB466" i="21" l="1"/>
  <c r="AE465" i="21"/>
  <c r="AD465" i="21"/>
  <c r="AC465" i="21"/>
  <c r="AA465" i="21"/>
  <c r="AB467" i="21" l="1"/>
  <c r="AE466" i="21"/>
  <c r="AD466" i="21"/>
  <c r="AC466" i="21"/>
  <c r="AA466" i="21"/>
  <c r="AB468" i="21" l="1"/>
  <c r="AC467" i="21"/>
  <c r="AD467" i="21"/>
  <c r="AE467" i="21"/>
  <c r="AA467" i="21"/>
  <c r="AB469" i="21" l="1"/>
  <c r="AE468" i="21"/>
  <c r="AD468" i="21"/>
  <c r="AC468" i="21"/>
  <c r="AA468" i="21"/>
  <c r="AB470" i="21" l="1"/>
  <c r="AE469" i="21"/>
  <c r="AD469" i="21"/>
  <c r="AC469" i="21"/>
  <c r="AA469" i="21"/>
  <c r="AB471" i="21" l="1"/>
  <c r="AE470" i="21"/>
  <c r="AD470" i="21"/>
  <c r="AA470" i="21"/>
  <c r="AC470" i="21"/>
  <c r="AB472" i="21" l="1"/>
  <c r="AD471" i="21"/>
  <c r="AE471" i="21"/>
  <c r="AA471" i="21"/>
  <c r="AC471" i="21"/>
  <c r="AB473" i="21" l="1"/>
  <c r="AE472" i="21"/>
  <c r="AD472" i="21"/>
  <c r="AC472" i="21"/>
  <c r="AA472" i="21"/>
  <c r="AB474" i="21" l="1"/>
  <c r="AE473" i="21"/>
  <c r="AD473" i="21"/>
  <c r="AC473" i="21"/>
  <c r="AA473" i="21"/>
  <c r="AB475" i="21" l="1"/>
  <c r="AE474" i="21"/>
  <c r="AD474" i="21"/>
  <c r="AA474" i="21"/>
  <c r="AC474" i="21"/>
  <c r="AB476" i="21" l="1"/>
  <c r="AC475" i="21"/>
  <c r="AE475" i="21"/>
  <c r="AA475" i="21"/>
  <c r="AD475" i="21"/>
  <c r="AB477" i="21" l="1"/>
  <c r="AD476" i="21"/>
  <c r="AA476" i="21"/>
  <c r="AC476" i="21"/>
  <c r="AE476" i="21"/>
  <c r="AB478" i="21" l="1"/>
  <c r="AD477" i="21"/>
  <c r="AC477" i="21"/>
  <c r="AE477" i="21"/>
  <c r="AA477" i="21"/>
  <c r="AB479" i="21" l="1"/>
  <c r="AD478" i="21"/>
  <c r="AE478" i="21"/>
  <c r="AC478" i="21"/>
  <c r="AA478" i="21"/>
  <c r="AB480" i="21" l="1"/>
  <c r="AD479" i="21"/>
  <c r="AE479" i="21"/>
  <c r="AA479" i="21"/>
  <c r="AC479" i="21"/>
  <c r="AB481" i="21" l="1"/>
  <c r="AD480" i="21"/>
  <c r="AE480" i="21"/>
  <c r="AA480" i="21"/>
  <c r="AC480" i="21"/>
  <c r="AB482" i="21" l="1"/>
  <c r="AD481" i="21"/>
  <c r="AE481" i="21"/>
  <c r="AA481" i="21"/>
  <c r="AC481" i="21"/>
  <c r="AB483" i="21" l="1"/>
  <c r="AC482" i="21"/>
  <c r="AE482" i="21"/>
  <c r="AD482" i="21"/>
  <c r="AA482" i="21"/>
  <c r="AB484" i="21" l="1"/>
  <c r="AA483" i="21"/>
  <c r="AC483" i="21"/>
  <c r="AE483" i="21"/>
  <c r="AD483" i="21"/>
  <c r="AB485" i="21" l="1"/>
  <c r="AA484" i="21"/>
  <c r="AE484" i="21"/>
  <c r="AD484" i="21"/>
  <c r="AC484" i="21"/>
  <c r="AB486" i="21" l="1"/>
  <c r="AE485" i="21"/>
  <c r="AA485" i="21"/>
  <c r="AC485" i="21"/>
  <c r="AD485" i="21"/>
  <c r="AB487" i="21" l="1"/>
  <c r="AE486" i="21"/>
  <c r="AD486" i="21"/>
  <c r="AC486" i="21"/>
  <c r="AA486" i="21"/>
  <c r="AB488" i="21" l="1"/>
  <c r="AD487" i="21"/>
  <c r="AE487" i="21"/>
  <c r="AC487" i="21"/>
  <c r="AA487" i="21"/>
  <c r="AB489" i="21" l="1"/>
  <c r="AE488" i="21"/>
  <c r="AD488" i="21"/>
  <c r="AC488" i="21"/>
  <c r="AA488" i="21"/>
  <c r="AB490" i="21" l="1"/>
  <c r="AE489" i="21"/>
  <c r="AD489" i="21"/>
  <c r="AC489" i="21"/>
  <c r="AA489" i="21"/>
  <c r="AB491" i="21" l="1"/>
  <c r="AE490" i="21"/>
  <c r="AD490" i="21"/>
  <c r="AC490" i="21"/>
  <c r="AA490" i="21"/>
  <c r="AB492" i="21" l="1"/>
  <c r="AD491" i="21"/>
  <c r="AE491" i="21"/>
  <c r="AC491" i="21"/>
  <c r="AA491" i="21"/>
  <c r="AB493" i="21" l="1"/>
  <c r="AE492" i="21"/>
  <c r="AD492" i="21"/>
  <c r="AC492" i="21"/>
  <c r="AA492" i="21"/>
  <c r="AB494" i="21" l="1"/>
  <c r="AD493" i="21"/>
  <c r="AE493" i="21"/>
  <c r="AC493" i="21"/>
  <c r="AA493" i="21"/>
  <c r="AB495" i="21" l="1"/>
  <c r="AC494" i="21"/>
  <c r="AE494" i="21"/>
  <c r="AD494" i="21"/>
  <c r="AA494" i="21"/>
  <c r="AB496" i="21" l="1"/>
  <c r="AD495" i="21"/>
  <c r="AE495" i="21"/>
  <c r="AC495" i="21"/>
  <c r="AA495" i="21"/>
  <c r="AB497" i="21" l="1"/>
  <c r="AD496" i="21"/>
  <c r="AE496" i="21"/>
  <c r="AC496" i="21"/>
  <c r="AA496" i="21"/>
  <c r="AB498" i="21" l="1"/>
  <c r="AE497" i="21"/>
  <c r="AD497" i="21"/>
  <c r="AC497" i="21"/>
  <c r="AA497" i="21"/>
  <c r="AB499" i="21" l="1"/>
  <c r="AE498" i="21"/>
  <c r="AD498" i="21"/>
  <c r="AC498" i="21"/>
  <c r="AA498" i="21"/>
  <c r="AB500" i="21" l="1"/>
  <c r="AE499" i="21"/>
  <c r="AD499" i="21"/>
  <c r="AC499" i="21"/>
  <c r="AA499" i="21"/>
  <c r="AB501" i="21" l="1"/>
  <c r="AE500" i="21"/>
  <c r="AD500" i="21"/>
  <c r="AC500" i="21"/>
  <c r="AA500" i="21"/>
  <c r="AB502" i="21" l="1"/>
  <c r="AE501" i="21"/>
  <c r="AD501" i="21"/>
  <c r="AC501" i="21"/>
  <c r="AA501" i="21"/>
  <c r="AB503" i="21" l="1"/>
  <c r="AE502" i="21"/>
  <c r="AD502" i="21"/>
  <c r="AC502" i="21"/>
  <c r="AA502" i="21"/>
  <c r="AB504" i="21" l="1"/>
  <c r="AD503" i="21"/>
  <c r="AA503" i="21"/>
  <c r="AC503" i="21"/>
  <c r="AE503" i="21"/>
  <c r="AB505" i="21" l="1"/>
  <c r="AA504" i="21"/>
  <c r="AE504" i="21"/>
  <c r="AC504" i="21"/>
  <c r="AD504" i="21"/>
  <c r="AB506" i="21" l="1"/>
  <c r="AD505" i="21"/>
  <c r="AA505" i="21"/>
  <c r="AC505" i="21"/>
  <c r="AE505" i="21"/>
  <c r="AB507" i="21" l="1"/>
  <c r="AE506" i="21"/>
  <c r="AA506" i="21"/>
  <c r="AC506" i="21"/>
  <c r="AD506" i="21"/>
  <c r="AB508" i="21" l="1"/>
  <c r="AA507" i="21"/>
  <c r="AD507" i="21"/>
  <c r="AC507" i="21"/>
  <c r="AE507" i="21"/>
  <c r="AB509" i="21" l="1"/>
  <c r="AC508" i="21"/>
  <c r="AA508" i="21"/>
  <c r="AE508" i="21"/>
  <c r="AD508" i="21"/>
  <c r="AB510" i="21" l="1"/>
  <c r="AD509" i="21"/>
  <c r="AA509" i="21"/>
  <c r="AC509" i="21"/>
  <c r="AE509" i="21"/>
  <c r="AB511" i="21" l="1"/>
  <c r="AE510" i="21"/>
  <c r="AA510" i="21"/>
  <c r="AC510" i="21"/>
  <c r="AD510" i="21"/>
  <c r="AB512" i="21" l="1"/>
  <c r="AA511" i="21"/>
  <c r="AD511" i="21"/>
  <c r="AC511" i="21"/>
  <c r="AE511" i="21"/>
  <c r="AB513" i="21" l="1"/>
  <c r="AA512" i="21"/>
  <c r="AE512" i="21"/>
  <c r="AC512" i="21"/>
  <c r="AD512" i="21"/>
  <c r="AB514" i="21" l="1"/>
  <c r="AA513" i="21"/>
  <c r="AD513" i="21"/>
  <c r="AC513" i="21"/>
  <c r="AE513" i="21"/>
  <c r="AB515" i="21" l="1"/>
  <c r="AE514" i="21"/>
  <c r="AA514" i="21"/>
  <c r="AC514" i="21"/>
  <c r="AD514" i="21"/>
  <c r="AB516" i="21" l="1"/>
  <c r="AD515" i="21"/>
  <c r="AA515" i="21"/>
  <c r="AC515" i="21"/>
  <c r="AE515" i="21"/>
  <c r="AB517" i="21" l="1"/>
  <c r="AE516" i="21"/>
  <c r="AA516" i="21"/>
  <c r="AC516" i="21"/>
  <c r="AD516" i="21"/>
  <c r="AB518" i="21" l="1"/>
  <c r="AA517" i="21"/>
  <c r="AD517" i="21"/>
  <c r="AC517" i="21"/>
  <c r="AE517" i="21"/>
  <c r="AB519" i="21" l="1"/>
  <c r="AE518" i="21"/>
  <c r="AA518" i="21"/>
  <c r="AC518" i="21"/>
  <c r="AD518" i="21"/>
  <c r="AB520" i="21" l="1"/>
  <c r="AD519" i="21"/>
  <c r="AA519" i="21"/>
  <c r="AC519" i="21"/>
  <c r="AE519" i="21"/>
  <c r="AB521" i="21" l="1"/>
  <c r="AA520" i="21"/>
  <c r="AE520" i="21"/>
  <c r="AC520" i="21"/>
  <c r="AD520" i="21"/>
  <c r="AB522" i="21" l="1"/>
  <c r="AA521" i="21"/>
  <c r="AD521" i="21"/>
  <c r="AC521" i="21"/>
  <c r="AE521" i="21"/>
  <c r="AB523" i="21" l="1"/>
  <c r="AA522" i="21"/>
  <c r="AD522" i="21"/>
  <c r="AE522" i="21"/>
  <c r="AC522" i="21"/>
  <c r="AB524" i="21" l="1"/>
  <c r="AA523" i="21"/>
  <c r="AE523" i="21"/>
  <c r="AD523" i="21"/>
  <c r="AC523" i="21"/>
  <c r="AB525" i="21" l="1"/>
  <c r="AE524" i="21"/>
  <c r="AD524" i="21"/>
  <c r="AA524" i="21"/>
  <c r="AC524" i="21"/>
  <c r="AB526" i="21" l="1"/>
  <c r="AE525" i="21"/>
  <c r="AD525" i="21"/>
  <c r="AA525" i="21"/>
  <c r="AC525" i="21"/>
  <c r="AB527" i="21" l="1"/>
  <c r="AE526" i="21"/>
  <c r="AA526" i="21"/>
  <c r="AC526" i="21"/>
  <c r="AD526" i="21"/>
  <c r="AB528" i="21" l="1"/>
  <c r="AA527" i="21"/>
  <c r="AE527" i="21"/>
  <c r="AD527" i="21"/>
  <c r="AC527" i="21"/>
  <c r="AB529" i="21" l="1"/>
  <c r="AE528" i="21"/>
  <c r="AA528" i="21"/>
  <c r="AC528" i="21"/>
  <c r="AD528" i="21"/>
  <c r="AB530" i="21" l="1"/>
  <c r="AA529" i="21"/>
  <c r="AD529" i="21"/>
  <c r="AC529" i="21"/>
  <c r="AE529" i="21"/>
  <c r="AB531" i="21" l="1"/>
  <c r="AE530" i="21"/>
  <c r="AA530" i="21"/>
  <c r="AC530" i="21"/>
  <c r="AD530" i="21"/>
  <c r="AB532" i="21" l="1"/>
  <c r="AD531" i="21"/>
  <c r="AA531" i="21"/>
  <c r="AC531" i="21"/>
  <c r="AE531" i="21"/>
  <c r="AB533" i="21" l="1"/>
  <c r="AD532" i="21"/>
  <c r="AE532" i="21"/>
  <c r="AC532" i="21"/>
  <c r="AA532" i="21"/>
  <c r="AB534" i="21" l="1"/>
  <c r="AE533" i="21"/>
  <c r="AD533" i="21"/>
  <c r="AC533" i="21"/>
  <c r="AA533" i="21"/>
  <c r="AB535" i="21" l="1"/>
  <c r="AE534" i="21"/>
  <c r="AA534" i="21"/>
  <c r="AC534" i="21"/>
  <c r="AD534" i="21"/>
  <c r="AB536" i="21" l="1"/>
  <c r="AE535" i="21"/>
  <c r="AA535" i="21"/>
  <c r="AC535" i="21"/>
  <c r="AD535" i="21"/>
  <c r="AB537" i="21" l="1"/>
  <c r="AC536" i="21"/>
  <c r="AD536" i="21"/>
  <c r="AE536" i="21"/>
  <c r="AA536" i="21"/>
  <c r="AB538" i="21" l="1"/>
  <c r="AA537" i="21"/>
  <c r="AD537" i="21"/>
  <c r="AC537" i="21"/>
  <c r="AE537" i="21"/>
  <c r="AB539" i="21" l="1"/>
  <c r="AE538" i="21"/>
  <c r="AC538" i="21"/>
  <c r="AD538" i="21"/>
  <c r="AA538" i="21"/>
  <c r="AB540" i="21" l="1"/>
  <c r="AA539" i="21"/>
  <c r="AD539" i="21"/>
  <c r="AC539" i="21"/>
  <c r="AE539" i="21"/>
  <c r="AB541" i="21" l="1"/>
  <c r="AE540" i="21"/>
  <c r="AA540" i="21"/>
  <c r="AC540" i="21"/>
  <c r="AD540" i="21"/>
  <c r="AB542" i="21" l="1"/>
  <c r="AD541" i="21"/>
  <c r="AA541" i="21"/>
  <c r="AC541" i="21"/>
  <c r="AE541" i="21"/>
  <c r="AB543" i="21" l="1"/>
  <c r="AA542" i="21"/>
  <c r="AE542" i="21"/>
  <c r="AC542" i="21"/>
  <c r="AD542" i="21"/>
  <c r="AB544" i="21" l="1"/>
  <c r="AD543" i="21"/>
  <c r="AC543" i="21"/>
  <c r="AE543" i="21"/>
  <c r="AA543" i="21"/>
  <c r="AB545" i="21" l="1"/>
  <c r="AA544" i="21"/>
  <c r="AE544" i="21"/>
  <c r="AC544" i="21"/>
  <c r="AD544" i="21"/>
  <c r="AB546" i="21" l="1"/>
  <c r="AD545" i="21"/>
  <c r="AA545" i="21"/>
  <c r="AC545" i="21"/>
  <c r="AE545" i="21"/>
  <c r="AB547" i="21" l="1"/>
  <c r="AA546" i="21"/>
  <c r="AE546" i="21"/>
  <c r="AC546" i="21"/>
  <c r="AD546" i="21"/>
  <c r="AB548" i="21" l="1"/>
  <c r="AD547" i="21"/>
  <c r="AC547" i="21"/>
  <c r="AE547" i="21"/>
  <c r="AA547" i="21"/>
  <c r="AB549" i="21" l="1"/>
  <c r="AC548" i="21"/>
  <c r="AA548" i="21"/>
  <c r="AE548" i="21"/>
  <c r="AD548" i="21"/>
  <c r="AB550" i="21" l="1"/>
  <c r="AC549" i="21"/>
  <c r="AA549" i="21"/>
  <c r="AE549" i="21"/>
  <c r="AD549" i="21"/>
  <c r="AB551" i="21" l="1"/>
  <c r="AC550" i="21"/>
  <c r="AA550" i="21"/>
  <c r="AE550" i="21"/>
  <c r="AD550" i="21"/>
  <c r="AB552" i="21" l="1"/>
  <c r="AC551" i="21"/>
  <c r="AA551" i="21"/>
  <c r="AD551" i="21"/>
  <c r="AE551" i="21"/>
  <c r="AB553" i="21" l="1"/>
  <c r="AC552" i="21"/>
  <c r="AE552" i="21"/>
  <c r="AD552" i="21"/>
  <c r="AA552" i="21"/>
  <c r="AB554" i="21" l="1"/>
  <c r="AC553" i="21"/>
  <c r="AA553" i="21"/>
  <c r="AE553" i="21"/>
  <c r="AD553" i="21"/>
  <c r="AB555" i="21" l="1"/>
  <c r="AC554" i="21"/>
  <c r="AA554" i="21"/>
  <c r="AE554" i="21"/>
  <c r="AD554" i="21"/>
  <c r="AB556" i="21" l="1"/>
  <c r="AC555" i="21"/>
  <c r="AA555" i="21"/>
  <c r="AE555" i="21"/>
  <c r="AD555" i="21"/>
  <c r="AB557" i="21" l="1"/>
  <c r="AC556" i="21"/>
  <c r="AA556" i="21"/>
  <c r="AE556" i="21"/>
  <c r="AD556" i="21"/>
  <c r="AB558" i="21" l="1"/>
  <c r="AC557" i="21"/>
  <c r="AA557" i="21"/>
  <c r="AE557" i="21"/>
  <c r="AD557" i="21"/>
  <c r="AB559" i="21" l="1"/>
  <c r="AA558" i="21"/>
  <c r="AC558" i="21"/>
  <c r="AE558" i="21"/>
  <c r="AD558" i="21"/>
  <c r="AB560" i="21" l="1"/>
  <c r="AC559" i="21"/>
  <c r="AA559" i="21"/>
  <c r="AE559" i="21"/>
  <c r="AD559" i="21"/>
  <c r="AB561" i="21" l="1"/>
  <c r="AC560" i="21"/>
  <c r="AA560" i="21"/>
  <c r="AE560" i="21"/>
  <c r="AD560" i="21"/>
  <c r="AB562" i="21" l="1"/>
  <c r="AC561" i="21"/>
  <c r="AA561" i="21"/>
  <c r="AE561" i="21"/>
  <c r="AD561" i="21"/>
  <c r="AB563" i="21" l="1"/>
  <c r="AC562" i="21"/>
  <c r="AA562" i="21"/>
  <c r="AE562" i="21"/>
  <c r="AD562" i="21"/>
  <c r="AB564" i="21" l="1"/>
  <c r="AA563" i="21"/>
  <c r="AC563" i="21"/>
  <c r="AE563" i="21"/>
  <c r="AD563" i="21"/>
  <c r="AB565" i="21" l="1"/>
  <c r="AE564" i="21"/>
  <c r="AA564" i="21"/>
  <c r="AC564" i="21"/>
  <c r="AD564" i="21"/>
  <c r="AB566" i="21" l="1"/>
  <c r="AC565" i="21"/>
  <c r="AE565" i="21"/>
  <c r="AD565" i="21"/>
  <c r="AA565" i="21"/>
  <c r="AB567" i="21" l="1"/>
  <c r="AC566" i="21"/>
  <c r="AD566" i="21"/>
  <c r="AA566" i="21"/>
  <c r="AE566" i="21"/>
  <c r="AB568" i="21" l="1"/>
  <c r="AE567" i="21"/>
  <c r="AA567" i="21"/>
  <c r="AC567" i="21"/>
  <c r="AD567" i="21"/>
  <c r="AB569" i="21" l="1"/>
  <c r="AC568" i="21"/>
  <c r="AA568" i="21"/>
  <c r="AE568" i="21"/>
  <c r="AD568" i="21"/>
  <c r="AB570" i="21" l="1"/>
  <c r="AA569" i="21"/>
  <c r="AE569" i="21"/>
  <c r="AD569" i="21"/>
  <c r="AC569" i="21"/>
  <c r="AB571" i="21" l="1"/>
  <c r="AA570" i="21"/>
  <c r="AE570" i="21"/>
  <c r="AC570" i="21"/>
  <c r="AD570" i="21"/>
  <c r="AB572" i="21" l="1"/>
  <c r="AA571" i="21"/>
  <c r="AC571" i="21"/>
  <c r="AE571" i="21"/>
  <c r="AD571" i="21"/>
  <c r="AB573" i="21" l="1"/>
  <c r="AA572" i="21"/>
  <c r="AE572" i="21"/>
  <c r="AC572" i="21"/>
  <c r="AD572" i="21"/>
  <c r="AB574" i="21" l="1"/>
  <c r="AC573" i="21"/>
  <c r="AA573" i="21"/>
  <c r="AE573" i="21"/>
  <c r="AD573" i="21"/>
  <c r="AB575" i="21" l="1"/>
  <c r="AC574" i="21"/>
  <c r="AE574" i="21"/>
  <c r="AA574" i="21"/>
  <c r="AD574" i="21"/>
  <c r="AB576" i="21" l="1"/>
  <c r="AC575" i="21"/>
  <c r="AE575" i="21"/>
  <c r="AD575" i="21"/>
  <c r="AA575" i="21"/>
  <c r="AB577" i="21" l="1"/>
  <c r="AA576" i="21"/>
  <c r="AE576" i="21"/>
  <c r="AC576" i="21"/>
  <c r="AD576" i="21"/>
  <c r="AB578" i="21" l="1"/>
  <c r="AA577" i="21"/>
  <c r="AC577" i="21"/>
  <c r="AE577" i="21"/>
  <c r="AD577" i="21"/>
  <c r="AB579" i="21" l="1"/>
  <c r="AA578" i="21"/>
  <c r="AC578" i="21"/>
  <c r="AE578" i="21"/>
  <c r="AD578" i="21"/>
  <c r="AB580" i="21" l="1"/>
  <c r="AC579" i="21"/>
  <c r="AE579" i="21"/>
  <c r="AA579" i="21"/>
  <c r="AD579" i="21"/>
  <c r="AB581" i="21" l="1"/>
  <c r="AC580" i="21"/>
  <c r="AA580" i="21"/>
  <c r="AE580" i="21"/>
  <c r="AD580" i="21"/>
  <c r="AB582" i="21" l="1"/>
  <c r="AA581" i="21"/>
  <c r="AE581" i="21"/>
  <c r="AD581" i="21"/>
  <c r="AC581" i="21"/>
  <c r="AB583" i="21" l="1"/>
  <c r="AC582" i="21"/>
  <c r="AE582" i="21"/>
  <c r="AA582" i="21"/>
  <c r="AD582" i="21"/>
  <c r="AB584" i="21" l="1"/>
  <c r="AA583" i="21"/>
  <c r="AC583" i="21"/>
  <c r="AE583" i="21"/>
  <c r="AD583" i="21"/>
  <c r="AB585" i="21" l="1"/>
  <c r="AA584" i="21"/>
  <c r="AC584" i="21"/>
  <c r="AE584" i="21"/>
  <c r="AD584" i="21"/>
  <c r="AB586" i="21" l="1"/>
  <c r="AA585" i="21"/>
  <c r="AC585" i="21"/>
  <c r="AE585" i="21"/>
  <c r="AD585" i="21"/>
  <c r="AB587" i="21" l="1"/>
  <c r="AA586" i="21"/>
  <c r="AC586" i="21"/>
  <c r="AE586" i="21"/>
  <c r="AD586" i="21"/>
  <c r="AB588" i="21" l="1"/>
  <c r="AE587" i="21"/>
  <c r="AA587" i="21"/>
  <c r="AD587" i="21"/>
  <c r="AC587" i="21"/>
  <c r="AB589" i="21" l="1"/>
  <c r="AA588" i="21"/>
  <c r="AC588" i="21"/>
  <c r="AE588" i="21"/>
  <c r="AD588" i="21"/>
  <c r="AB590" i="21" l="1"/>
  <c r="AC589" i="21"/>
  <c r="AE589" i="21"/>
  <c r="AA589" i="21"/>
  <c r="AD589" i="21"/>
  <c r="AB591" i="21" l="1"/>
  <c r="AD590" i="21"/>
  <c r="AC590" i="21"/>
  <c r="AE590" i="21"/>
  <c r="AA590" i="21"/>
  <c r="AB592" i="21" l="1"/>
  <c r="AD591" i="21"/>
  <c r="AC591" i="21"/>
  <c r="AE591" i="21"/>
  <c r="AA591" i="21"/>
  <c r="AB593" i="21" l="1"/>
  <c r="AD592" i="21"/>
  <c r="AA592" i="21"/>
  <c r="AC592" i="21"/>
  <c r="AE592" i="21"/>
  <c r="AB594" i="21" l="1"/>
  <c r="AD593" i="21"/>
  <c r="AC593" i="21"/>
  <c r="AA593" i="21"/>
  <c r="AE593" i="21"/>
  <c r="AB595" i="21" l="1"/>
  <c r="AD594" i="21"/>
  <c r="AC594" i="21"/>
  <c r="AA594" i="21"/>
  <c r="AE594" i="21"/>
  <c r="AB596" i="21" l="1"/>
  <c r="AD595" i="21"/>
  <c r="AC595" i="21"/>
  <c r="AE595" i="21"/>
  <c r="AA595" i="21"/>
  <c r="AB597" i="21" l="1"/>
  <c r="AD596" i="21"/>
  <c r="AA596" i="21"/>
  <c r="AC596" i="21"/>
  <c r="AE596" i="21"/>
  <c r="AB598" i="21" l="1"/>
  <c r="AD597" i="21"/>
  <c r="AC597" i="21"/>
  <c r="AA597" i="21"/>
  <c r="AE597" i="21"/>
  <c r="AB599" i="21" l="1"/>
  <c r="AD598" i="21"/>
  <c r="AA598" i="21"/>
  <c r="AC598" i="21"/>
  <c r="AE598" i="21"/>
  <c r="AB600" i="21" l="1"/>
  <c r="AD599" i="21"/>
  <c r="AC599" i="21"/>
  <c r="AA599" i="21"/>
  <c r="AE599" i="21"/>
  <c r="AB601" i="21" l="1"/>
  <c r="AD600" i="21"/>
  <c r="AC600" i="21"/>
  <c r="AA600" i="21"/>
  <c r="AE600" i="21"/>
  <c r="AB602" i="21" l="1"/>
  <c r="AD601" i="21"/>
  <c r="AC601" i="21"/>
  <c r="AA601" i="21"/>
  <c r="AE601" i="21"/>
  <c r="AB603" i="21" l="1"/>
  <c r="AD602" i="21"/>
  <c r="AC602" i="21"/>
  <c r="AA602" i="21"/>
  <c r="AE602" i="21"/>
  <c r="AB604" i="21" l="1"/>
  <c r="AD603" i="21"/>
  <c r="AA603" i="21"/>
  <c r="AC603" i="21"/>
  <c r="AE603" i="21"/>
  <c r="AB605" i="21" l="1"/>
  <c r="AA604" i="21"/>
  <c r="AC604" i="21"/>
  <c r="AE604" i="21"/>
  <c r="AD604" i="21"/>
  <c r="AB606" i="21" l="1"/>
  <c r="AA605" i="21"/>
  <c r="AC605" i="21"/>
  <c r="AE605" i="21"/>
  <c r="AD605" i="21"/>
  <c r="AB607" i="21" l="1"/>
  <c r="AE606" i="21"/>
  <c r="AC606" i="21"/>
  <c r="AA606" i="21"/>
  <c r="AD606" i="21"/>
  <c r="AB608" i="21" l="1"/>
  <c r="AA607" i="21"/>
  <c r="AC607" i="21"/>
  <c r="AE607" i="21"/>
  <c r="AD607" i="21"/>
  <c r="AB609" i="21" l="1"/>
  <c r="AA608" i="21"/>
  <c r="AC608" i="21"/>
  <c r="AE608" i="21"/>
  <c r="AD608" i="21"/>
  <c r="AB610" i="21" l="1"/>
  <c r="AA609" i="21"/>
  <c r="AC609" i="21"/>
  <c r="AE609" i="21"/>
  <c r="AD609" i="21"/>
  <c r="AB611" i="21" l="1"/>
  <c r="AC610" i="21"/>
  <c r="AA610" i="21"/>
  <c r="AE610" i="21"/>
  <c r="AD610" i="21"/>
  <c r="AB612" i="21" l="1"/>
  <c r="AC611" i="21"/>
  <c r="AA611" i="21"/>
  <c r="AE611" i="21"/>
  <c r="AD611" i="21"/>
  <c r="AB613" i="21" l="1"/>
  <c r="AC612" i="21"/>
  <c r="AA612" i="21"/>
  <c r="AE612" i="21"/>
  <c r="AD612" i="21"/>
  <c r="AB614" i="21" l="1"/>
  <c r="AD613" i="21"/>
  <c r="AA613" i="21"/>
  <c r="AE613" i="21"/>
  <c r="AC613" i="21"/>
  <c r="AB615" i="21" l="1"/>
  <c r="AD614" i="21"/>
  <c r="AA614" i="21"/>
  <c r="AE614" i="21"/>
  <c r="AC614" i="21"/>
  <c r="AB616" i="21" l="1"/>
  <c r="AA615" i="21"/>
  <c r="AD615" i="21"/>
  <c r="AE615" i="21"/>
  <c r="AC615" i="21"/>
  <c r="AB617" i="21" l="1"/>
  <c r="AD616" i="21"/>
  <c r="AA616" i="21"/>
  <c r="AE616" i="21"/>
  <c r="AC616" i="21"/>
  <c r="AB618" i="21" l="1"/>
  <c r="AD617" i="21"/>
  <c r="AA617" i="21"/>
  <c r="AE617" i="21"/>
  <c r="AC617" i="21"/>
  <c r="AB619" i="21" l="1"/>
  <c r="AE618" i="21"/>
  <c r="AA618" i="21"/>
  <c r="AD618" i="21"/>
  <c r="AC618" i="21"/>
  <c r="AB620" i="21" l="1"/>
  <c r="AA619" i="21"/>
  <c r="AD619" i="21"/>
  <c r="AE619" i="21"/>
  <c r="AC619" i="21"/>
  <c r="AB621" i="21" l="1"/>
  <c r="AD620" i="21"/>
  <c r="AA620" i="21"/>
  <c r="AE620" i="21"/>
  <c r="AC620" i="21"/>
  <c r="AB622" i="21" l="1"/>
  <c r="AA621" i="21"/>
  <c r="AD621" i="21"/>
  <c r="AE621" i="21"/>
  <c r="AC621" i="21"/>
  <c r="AB623" i="21" l="1"/>
  <c r="AA622" i="21"/>
  <c r="AD622" i="21"/>
  <c r="AE622" i="21"/>
  <c r="AC622" i="21"/>
  <c r="AB624" i="21" l="1"/>
  <c r="AD623" i="21"/>
  <c r="AA623" i="21"/>
  <c r="AE623" i="21"/>
  <c r="AC623" i="21"/>
  <c r="AB625" i="21" l="1"/>
  <c r="AD624" i="21"/>
  <c r="AA624" i="21"/>
  <c r="AE624" i="21"/>
  <c r="AC624" i="21"/>
  <c r="AB626" i="21" l="1"/>
  <c r="AA625" i="21"/>
  <c r="AD625" i="21"/>
  <c r="AE625" i="21"/>
  <c r="AC625" i="21"/>
  <c r="AB627" i="21" l="1"/>
  <c r="AA626" i="21"/>
  <c r="AD626" i="21"/>
  <c r="AE626" i="21"/>
  <c r="AC626" i="21"/>
  <c r="AB628" i="21" l="1"/>
  <c r="AA627" i="21"/>
  <c r="AD627" i="21"/>
  <c r="AE627" i="21"/>
  <c r="AC627" i="21"/>
  <c r="AB629" i="21" l="1"/>
  <c r="AD628" i="21"/>
  <c r="AA628" i="21"/>
  <c r="AE628" i="21"/>
  <c r="AC628" i="21"/>
  <c r="AB630" i="21" l="1"/>
  <c r="AD629" i="21"/>
  <c r="AA629" i="21"/>
  <c r="AE629" i="21"/>
  <c r="AC629" i="21"/>
  <c r="AB631" i="21" l="1"/>
  <c r="AD630" i="21"/>
  <c r="AA630" i="21"/>
  <c r="AE630" i="21"/>
  <c r="AC630" i="21"/>
  <c r="AB632" i="21" l="1"/>
  <c r="AE631" i="21"/>
  <c r="AA631" i="21"/>
  <c r="AD631" i="21"/>
  <c r="AC631" i="21"/>
  <c r="AB633" i="21" l="1"/>
  <c r="AD632" i="21"/>
  <c r="AA632" i="21"/>
  <c r="AE632" i="21"/>
  <c r="AC632" i="21"/>
  <c r="AB634" i="21" l="1"/>
  <c r="AD633" i="21"/>
  <c r="AA633" i="21"/>
  <c r="AE633" i="21"/>
  <c r="AC633" i="21"/>
  <c r="AB635" i="21" l="1"/>
  <c r="AA634" i="21"/>
  <c r="AD634" i="21"/>
  <c r="AE634" i="21"/>
  <c r="AC634" i="21"/>
  <c r="AB636" i="21" l="1"/>
  <c r="AC635" i="21"/>
  <c r="AA635" i="21"/>
  <c r="AE635" i="21"/>
  <c r="AD635" i="21"/>
  <c r="AB637" i="21" l="1"/>
  <c r="AA636" i="21"/>
  <c r="AD636" i="21"/>
  <c r="AE636" i="21"/>
  <c r="AC636" i="21"/>
  <c r="AB638" i="21" l="1"/>
  <c r="AE637" i="21"/>
  <c r="AA637" i="21"/>
  <c r="AD637" i="21"/>
  <c r="AC637" i="21"/>
  <c r="AB639" i="21" l="1"/>
  <c r="AE638" i="21"/>
  <c r="AA638" i="21"/>
  <c r="AD638" i="21"/>
  <c r="AC638" i="21"/>
  <c r="AB640" i="21" l="1"/>
  <c r="AA639" i="21"/>
  <c r="AE639" i="21"/>
  <c r="AD639" i="21"/>
  <c r="AC639" i="21"/>
  <c r="AB641" i="21" l="1"/>
  <c r="AA640" i="21"/>
  <c r="AD640" i="21"/>
  <c r="AE640" i="21"/>
  <c r="AC640" i="21"/>
  <c r="AB642" i="21" l="1"/>
  <c r="AD641" i="21"/>
  <c r="AA641" i="21"/>
  <c r="AE641" i="21"/>
  <c r="AC641" i="21"/>
  <c r="AB643" i="21" l="1"/>
  <c r="AA642" i="21"/>
  <c r="AE642" i="21"/>
  <c r="AD642" i="21"/>
  <c r="AC642" i="21"/>
  <c r="AB644" i="21" l="1"/>
  <c r="AD643" i="21"/>
  <c r="AA643" i="21"/>
  <c r="AE643" i="21"/>
  <c r="AC643" i="21"/>
  <c r="AB645" i="21" l="1"/>
  <c r="AC644" i="21"/>
  <c r="AA644" i="21"/>
  <c r="AE644" i="21"/>
  <c r="AD644" i="21"/>
  <c r="AB646" i="21" l="1"/>
  <c r="AD645" i="21"/>
  <c r="AC645" i="21"/>
  <c r="AE645" i="21"/>
  <c r="AA645" i="21"/>
  <c r="AB647" i="21" l="1"/>
  <c r="AC646" i="21"/>
  <c r="AA646" i="21"/>
  <c r="AE646" i="21"/>
  <c r="AD646" i="21"/>
  <c r="AB648" i="21" l="1"/>
  <c r="AA647" i="21"/>
  <c r="AE647" i="21"/>
  <c r="AD647" i="21"/>
  <c r="AC647" i="21"/>
  <c r="AB649" i="21" l="1"/>
  <c r="AA648" i="21"/>
  <c r="AC648" i="21"/>
  <c r="AE648" i="21"/>
  <c r="AD648" i="21"/>
  <c r="AB650" i="21" l="1"/>
  <c r="AC649" i="21"/>
  <c r="AE649" i="21"/>
  <c r="AD649" i="21"/>
  <c r="AA649" i="21"/>
  <c r="AB651" i="21" l="1"/>
  <c r="AA650" i="21"/>
  <c r="AE650" i="21"/>
  <c r="AD650" i="21"/>
  <c r="AC650" i="21"/>
  <c r="AB652" i="21" l="1"/>
  <c r="AC651" i="21"/>
  <c r="AD651" i="21"/>
  <c r="AA651" i="21"/>
  <c r="AE651" i="21"/>
  <c r="AB653" i="21" l="1"/>
  <c r="AA652" i="21"/>
  <c r="AD652" i="21"/>
  <c r="AC652" i="21"/>
  <c r="AE652" i="21"/>
  <c r="AB654" i="21" l="1"/>
  <c r="AA653" i="21"/>
  <c r="AC653" i="21"/>
  <c r="AE653" i="21"/>
  <c r="AD653" i="21"/>
  <c r="AB655" i="21" l="1"/>
  <c r="AC654" i="21"/>
  <c r="AD654" i="21"/>
  <c r="AA654" i="21"/>
  <c r="AE654" i="21"/>
  <c r="AB656" i="21" l="1"/>
  <c r="AC655" i="21"/>
  <c r="AD655" i="21"/>
  <c r="AA655" i="21"/>
  <c r="AE655" i="21"/>
  <c r="AB657" i="21" l="1"/>
  <c r="AE656" i="21"/>
  <c r="AC656" i="21"/>
  <c r="AD656" i="21"/>
  <c r="AA656" i="21"/>
  <c r="AB658" i="21" l="1"/>
  <c r="AA657" i="21"/>
  <c r="AC657" i="21"/>
  <c r="AE657" i="21"/>
  <c r="AD657" i="21"/>
  <c r="AB659" i="21" l="1"/>
  <c r="AC658" i="21"/>
  <c r="AA658" i="21"/>
  <c r="AE658" i="21"/>
  <c r="AD658" i="21"/>
  <c r="AB660" i="21" l="1"/>
  <c r="AC659" i="21"/>
  <c r="AA659" i="21"/>
  <c r="AE659" i="21"/>
  <c r="AD659" i="21"/>
  <c r="AB661" i="21" l="1"/>
  <c r="AC660" i="21"/>
  <c r="AA660" i="21"/>
  <c r="AE660" i="21"/>
  <c r="AD660" i="21"/>
  <c r="AB662" i="21" l="1"/>
  <c r="AC661" i="21"/>
  <c r="AA661" i="21"/>
  <c r="AE661" i="21"/>
  <c r="AD661" i="21"/>
  <c r="AB663" i="21" l="1"/>
  <c r="AC662" i="21"/>
  <c r="AA662" i="21"/>
  <c r="AE662" i="21"/>
  <c r="AD662" i="21"/>
  <c r="AB664" i="21" l="1"/>
  <c r="AC663" i="21"/>
  <c r="AA663" i="21"/>
  <c r="AE663" i="21"/>
  <c r="AD663" i="21"/>
  <c r="AB665" i="21" l="1"/>
  <c r="AD664" i="21"/>
  <c r="AA664" i="21"/>
  <c r="AE664" i="21"/>
  <c r="AC664" i="21"/>
  <c r="AB666" i="21" l="1"/>
  <c r="AD665" i="21"/>
  <c r="AC665" i="21"/>
  <c r="AE665" i="21"/>
  <c r="AA665" i="21"/>
  <c r="AB667" i="21" l="1"/>
  <c r="AD666" i="21"/>
  <c r="AA666" i="21"/>
  <c r="AE666" i="21"/>
  <c r="AC666" i="21"/>
  <c r="AB668" i="21" l="1"/>
  <c r="AC667" i="21"/>
  <c r="AA667" i="21"/>
  <c r="AE667" i="21"/>
  <c r="AD667" i="21"/>
  <c r="AB669" i="21" l="1"/>
  <c r="AD668" i="21"/>
  <c r="AC668" i="21"/>
  <c r="AE668" i="21"/>
  <c r="AA668" i="21"/>
  <c r="AB670" i="21" l="1"/>
  <c r="AD669" i="21"/>
  <c r="AC669" i="21"/>
  <c r="AE669" i="21"/>
  <c r="AA669" i="21"/>
  <c r="AB671" i="21" l="1"/>
  <c r="AD670" i="21"/>
  <c r="AA670" i="21"/>
  <c r="AE670" i="21"/>
  <c r="AC670" i="21"/>
  <c r="AB672" i="21" l="1"/>
  <c r="AD671" i="21"/>
  <c r="AC671" i="21"/>
  <c r="AE671" i="21"/>
  <c r="AA671" i="21"/>
  <c r="AB673" i="21" l="1"/>
  <c r="AC672" i="21"/>
  <c r="AA672" i="21"/>
  <c r="AE672" i="21"/>
  <c r="AD672" i="21"/>
  <c r="AB674" i="21" l="1"/>
  <c r="AA673" i="21"/>
  <c r="AC673" i="21"/>
  <c r="AE673" i="21"/>
  <c r="AD673" i="21"/>
  <c r="AB675" i="21" l="1"/>
  <c r="AD674" i="21"/>
  <c r="AC674" i="21"/>
  <c r="AE674" i="21"/>
  <c r="AA674" i="21"/>
  <c r="AB676" i="21" l="1"/>
  <c r="AD675" i="21"/>
  <c r="AA675" i="21"/>
  <c r="AE675" i="21"/>
  <c r="AC675" i="21"/>
  <c r="AB677" i="21" l="1"/>
  <c r="AA676" i="21"/>
  <c r="AC676" i="21"/>
  <c r="AE676" i="21"/>
  <c r="AD676" i="21"/>
  <c r="AB678" i="21" l="1"/>
  <c r="AD677" i="21"/>
  <c r="AC677" i="21"/>
  <c r="AE677" i="21"/>
  <c r="AA677" i="21"/>
  <c r="AB679" i="21" l="1"/>
  <c r="AC678" i="21"/>
  <c r="AA678" i="21"/>
  <c r="AE678" i="21"/>
  <c r="AD678" i="21"/>
  <c r="AB680" i="21" l="1"/>
  <c r="AD679" i="21"/>
  <c r="AA679" i="21"/>
  <c r="AE679" i="21"/>
  <c r="AC679" i="21"/>
  <c r="AB681" i="21" l="1"/>
  <c r="AD680" i="21"/>
  <c r="AA680" i="21"/>
  <c r="AE680" i="21"/>
  <c r="AC680" i="21"/>
  <c r="AB682" i="21" l="1"/>
  <c r="AD681" i="21"/>
  <c r="AC681" i="21"/>
  <c r="AE681" i="21"/>
  <c r="AA681" i="21"/>
  <c r="AB683" i="21" l="1"/>
  <c r="AC682" i="21"/>
  <c r="AA682" i="21"/>
  <c r="AE682" i="21"/>
  <c r="AD682" i="21"/>
  <c r="AB684" i="21" l="1"/>
  <c r="AC683" i="21"/>
  <c r="AA683" i="21"/>
  <c r="AE683" i="21"/>
  <c r="AD683" i="21"/>
  <c r="AB685" i="21" l="1"/>
  <c r="AC684" i="21"/>
  <c r="AA684" i="21"/>
  <c r="AE684" i="21"/>
  <c r="AD684" i="21"/>
  <c r="AB686" i="21" l="1"/>
  <c r="AC685" i="21"/>
  <c r="AA685" i="21"/>
  <c r="AE685" i="21"/>
  <c r="AD685" i="21"/>
  <c r="AB687" i="21" l="1"/>
  <c r="AC686" i="21"/>
  <c r="AA686" i="21"/>
  <c r="AE686" i="21"/>
  <c r="AD686" i="21"/>
  <c r="AB688" i="21" l="1"/>
  <c r="AA687" i="21"/>
  <c r="AC687" i="21"/>
  <c r="AE687" i="21"/>
  <c r="AD687" i="21"/>
  <c r="AB689" i="21" l="1"/>
  <c r="AC688" i="21"/>
  <c r="AA688" i="21"/>
  <c r="AE688" i="21"/>
  <c r="AD688" i="21"/>
  <c r="AB690" i="21" l="1"/>
  <c r="AC689" i="21"/>
  <c r="AA689" i="21"/>
  <c r="AE689" i="21"/>
  <c r="AD689" i="21"/>
  <c r="AB691" i="21" l="1"/>
  <c r="AC690" i="21"/>
  <c r="AA690" i="21"/>
  <c r="AE690" i="21"/>
  <c r="AD690" i="21"/>
  <c r="AB692" i="21" l="1"/>
  <c r="AC691" i="21"/>
  <c r="AE691" i="21"/>
  <c r="AA691" i="21"/>
  <c r="AD691" i="21"/>
  <c r="AB693" i="21" l="1"/>
  <c r="AC692" i="21"/>
  <c r="AA692" i="21"/>
  <c r="AE692" i="21"/>
  <c r="AD692" i="21"/>
  <c r="AB694" i="21" l="1"/>
  <c r="AC693" i="21"/>
  <c r="AE693" i="21"/>
  <c r="AD693" i="21"/>
  <c r="AA693" i="21"/>
  <c r="AB695" i="21" l="1"/>
  <c r="AA694" i="21"/>
  <c r="AE694" i="21"/>
  <c r="AD694" i="21"/>
  <c r="AC694" i="21"/>
  <c r="AB696" i="21" l="1"/>
  <c r="AD695" i="21"/>
  <c r="AC695" i="21"/>
  <c r="AA695" i="21"/>
  <c r="AE695" i="21"/>
  <c r="AB697" i="21" l="1"/>
  <c r="AD696" i="21"/>
  <c r="AE696" i="21"/>
  <c r="AC696" i="21"/>
  <c r="AA696" i="21"/>
  <c r="AB698" i="21" l="1"/>
  <c r="AD697" i="21"/>
  <c r="AC697" i="21"/>
  <c r="AA697" i="21"/>
  <c r="AE697" i="21"/>
  <c r="AB699" i="21" l="1"/>
  <c r="AD698" i="21"/>
  <c r="AA698" i="21"/>
  <c r="AE698" i="21"/>
  <c r="AC698" i="21"/>
  <c r="AB700" i="21" l="1"/>
  <c r="AD699" i="21"/>
  <c r="AE699" i="21"/>
  <c r="AA699" i="21"/>
  <c r="AC699" i="21"/>
  <c r="AB701" i="21" l="1"/>
  <c r="AD700" i="21"/>
  <c r="AA700" i="21"/>
  <c r="AE700" i="21"/>
  <c r="AC700" i="21"/>
  <c r="AB702" i="21" l="1"/>
  <c r="AD701" i="21"/>
  <c r="AA701" i="21"/>
  <c r="AE701" i="21"/>
  <c r="AC701" i="21"/>
  <c r="AB703" i="21" l="1"/>
  <c r="AC702" i="21"/>
  <c r="AA702" i="21"/>
  <c r="AD702" i="21"/>
  <c r="AE702" i="21"/>
  <c r="AB704" i="21" l="1"/>
  <c r="AC703" i="21"/>
  <c r="AA703" i="21"/>
  <c r="AE703" i="21"/>
  <c r="AD703" i="21"/>
  <c r="AB705" i="21" l="1"/>
  <c r="AD704" i="21"/>
  <c r="AA704" i="21"/>
  <c r="AC704" i="21"/>
  <c r="AE704" i="21"/>
  <c r="AB706" i="21" l="1"/>
  <c r="AC705" i="21"/>
  <c r="AA705" i="21"/>
  <c r="AE705" i="21"/>
  <c r="AD705" i="21"/>
  <c r="AB707" i="21" l="1"/>
  <c r="AC706" i="21"/>
  <c r="AA706" i="21"/>
  <c r="AE706" i="21"/>
  <c r="AD706" i="21"/>
  <c r="AB708" i="21" l="1"/>
  <c r="AC707" i="21"/>
  <c r="AA707" i="21"/>
  <c r="AE707" i="21"/>
  <c r="AD707" i="21"/>
  <c r="AB709" i="21" l="1"/>
  <c r="AC708" i="21"/>
  <c r="AA708" i="21"/>
  <c r="AD708" i="21"/>
  <c r="AE708" i="21"/>
  <c r="AB710" i="21" l="1"/>
  <c r="AC709" i="21"/>
  <c r="AA709" i="21"/>
  <c r="AD709" i="21"/>
  <c r="AE709" i="21"/>
  <c r="AB711" i="21" l="1"/>
  <c r="AC710" i="21"/>
  <c r="AA710" i="21"/>
  <c r="AD710" i="21"/>
  <c r="AE710" i="21"/>
  <c r="AB712" i="21" l="1"/>
  <c r="AC711" i="21"/>
  <c r="AA711" i="21"/>
  <c r="AE711" i="21"/>
  <c r="AD711" i="21"/>
  <c r="AB713" i="21" l="1"/>
  <c r="AA712" i="21"/>
  <c r="AC712" i="21"/>
  <c r="AD712" i="21"/>
  <c r="AE712" i="21"/>
  <c r="AB714" i="21" l="1"/>
  <c r="AA713" i="21"/>
  <c r="AC713" i="21"/>
  <c r="AD713" i="21"/>
  <c r="AE713" i="21"/>
  <c r="AB715" i="21" l="1"/>
  <c r="AC714" i="21"/>
  <c r="AA714" i="21"/>
  <c r="AD714" i="21"/>
  <c r="AE714" i="21"/>
  <c r="AB716" i="21" l="1"/>
  <c r="AC715" i="21"/>
  <c r="AA715" i="21"/>
  <c r="AD715" i="21"/>
  <c r="AE715" i="21"/>
  <c r="AB717" i="21" l="1"/>
  <c r="AA716" i="21"/>
  <c r="AC716" i="21"/>
  <c r="AD716" i="21"/>
  <c r="AE716" i="21"/>
  <c r="AB718" i="21" l="1"/>
  <c r="AC717" i="21"/>
  <c r="AA717" i="21"/>
  <c r="AD717" i="21"/>
  <c r="AE717" i="21"/>
  <c r="AB719" i="21" l="1"/>
  <c r="AC718" i="21"/>
  <c r="AA718" i="21"/>
  <c r="AE718" i="21"/>
  <c r="AD718" i="21"/>
  <c r="AB720" i="21" l="1"/>
  <c r="AC719" i="21"/>
  <c r="AE719" i="21"/>
  <c r="AD719" i="21"/>
  <c r="AA719" i="21"/>
  <c r="AB721" i="21" l="1"/>
  <c r="AA720" i="21"/>
  <c r="AC720" i="21"/>
  <c r="AE720" i="21"/>
  <c r="AD720" i="21"/>
  <c r="AB722" i="21" l="1"/>
  <c r="AC721" i="21"/>
  <c r="AE721" i="21"/>
  <c r="AD721" i="21"/>
  <c r="AA721" i="21"/>
  <c r="AB723" i="21" l="1"/>
  <c r="AC722" i="21"/>
  <c r="AA722" i="21"/>
  <c r="AE722" i="21"/>
  <c r="AD722" i="21"/>
  <c r="AB724" i="21" l="1"/>
  <c r="AC723" i="21"/>
  <c r="AA723" i="21"/>
  <c r="AE723" i="21"/>
  <c r="AD723" i="21"/>
  <c r="AB725" i="21" l="1"/>
  <c r="AA724" i="21"/>
  <c r="AC724" i="21"/>
  <c r="AE724" i="21"/>
  <c r="AD724" i="21"/>
  <c r="AB726" i="21" l="1"/>
  <c r="AA725" i="21"/>
  <c r="AC725" i="21"/>
  <c r="AE725" i="21"/>
  <c r="AD725" i="21"/>
  <c r="AB727" i="21" l="1"/>
  <c r="AA726" i="21"/>
  <c r="AC726" i="21"/>
  <c r="AE726" i="21"/>
  <c r="AD726" i="21"/>
  <c r="AB728" i="21" l="1"/>
  <c r="AC727" i="21"/>
  <c r="AA727" i="21"/>
  <c r="AE727" i="21"/>
  <c r="AD727" i="21"/>
  <c r="AB729" i="21" l="1"/>
  <c r="AC728" i="21"/>
  <c r="AA728" i="21"/>
  <c r="AE728" i="21"/>
  <c r="AD728" i="21"/>
  <c r="AB730" i="21" l="1"/>
  <c r="AC729" i="21"/>
  <c r="AA729" i="21"/>
  <c r="AE729" i="21"/>
  <c r="AD729" i="21"/>
  <c r="AB731" i="21" l="1"/>
  <c r="AA730" i="21"/>
  <c r="AC730" i="21"/>
  <c r="AE730" i="21"/>
  <c r="AD730" i="21"/>
  <c r="AB732" i="21" l="1"/>
  <c r="AA731" i="21"/>
  <c r="AC731" i="21"/>
  <c r="AE731" i="21"/>
  <c r="AD731" i="21"/>
  <c r="AB733" i="21" l="1"/>
  <c r="AC732" i="21"/>
  <c r="AA732" i="21"/>
  <c r="AE732" i="21"/>
  <c r="AD732" i="21"/>
  <c r="AB734" i="21" l="1"/>
  <c r="AA733" i="21"/>
  <c r="AC733" i="21"/>
  <c r="AE733" i="21"/>
  <c r="AD733" i="21"/>
  <c r="AB735" i="21" l="1"/>
  <c r="AA734" i="21"/>
  <c r="AC734" i="21"/>
  <c r="AE734" i="21"/>
  <c r="AD734" i="21"/>
  <c r="AB736" i="21" l="1"/>
  <c r="AA735" i="21"/>
  <c r="AC735" i="21"/>
  <c r="AE735" i="21"/>
  <c r="AD735" i="21"/>
  <c r="AB737" i="21" l="1"/>
  <c r="AA736" i="21"/>
  <c r="AC736" i="21"/>
  <c r="AE736" i="21"/>
  <c r="AD736" i="21"/>
  <c r="AB738" i="21" l="1"/>
  <c r="AE737" i="21"/>
  <c r="AC737" i="21"/>
  <c r="AA737" i="21"/>
  <c r="AD737" i="21"/>
  <c r="AB739" i="21" l="1"/>
  <c r="AA738" i="21"/>
  <c r="AC738" i="21"/>
  <c r="AE738" i="21"/>
  <c r="AD738" i="21"/>
  <c r="AB740" i="21" l="1"/>
  <c r="AC739" i="21"/>
  <c r="AA739" i="21"/>
  <c r="AE739" i="21"/>
  <c r="AD739" i="21"/>
  <c r="AB741" i="21" l="1"/>
  <c r="AA740" i="21"/>
  <c r="AC740" i="21"/>
  <c r="AE740" i="21"/>
  <c r="AD740" i="21"/>
  <c r="AB742" i="21" l="1"/>
  <c r="AE741" i="21"/>
  <c r="AC741" i="21"/>
  <c r="AA741" i="21"/>
  <c r="AD741" i="21"/>
  <c r="AB743" i="21" l="1"/>
  <c r="AA742" i="21"/>
  <c r="AC742" i="21"/>
  <c r="AE742" i="21"/>
  <c r="AD742" i="21"/>
  <c r="AB744" i="21" l="1"/>
  <c r="AC743" i="21"/>
  <c r="AA743" i="21"/>
  <c r="AE743" i="21"/>
  <c r="AD743" i="21"/>
  <c r="AB745" i="21" l="1"/>
  <c r="AA744" i="21"/>
  <c r="AC744" i="21"/>
  <c r="AE744" i="21"/>
  <c r="AD744" i="21"/>
  <c r="AB746" i="21" l="1"/>
  <c r="AC745" i="21"/>
  <c r="AA745" i="21"/>
  <c r="AE745" i="21"/>
  <c r="AD745" i="21"/>
  <c r="AB747" i="21" l="1"/>
  <c r="AC746" i="21"/>
  <c r="AA746" i="21"/>
  <c r="AE746" i="21"/>
  <c r="AD746" i="21"/>
  <c r="AB748" i="21" l="1"/>
  <c r="AA747" i="21"/>
  <c r="AC747" i="21"/>
  <c r="AE747" i="21"/>
  <c r="AD747" i="21"/>
  <c r="AB749" i="21" l="1"/>
  <c r="AA748" i="21"/>
  <c r="AC748" i="21"/>
  <c r="AE748" i="21"/>
  <c r="AD748" i="21"/>
  <c r="AB750" i="21" l="1"/>
  <c r="AC749" i="21"/>
  <c r="AA749" i="21"/>
  <c r="AE749" i="21"/>
  <c r="AD749" i="21"/>
  <c r="AB751" i="21" l="1"/>
  <c r="AC750" i="21"/>
  <c r="AA750" i="21"/>
  <c r="AE750" i="21"/>
  <c r="AD750" i="21"/>
  <c r="AB752" i="21" l="1"/>
  <c r="AC751" i="21"/>
  <c r="AA751" i="21"/>
  <c r="AE751" i="21"/>
  <c r="AD751" i="21"/>
  <c r="AB753" i="21" l="1"/>
  <c r="AC752" i="21"/>
  <c r="AA752" i="21"/>
  <c r="AE752" i="21"/>
  <c r="AD752" i="21"/>
  <c r="AB754" i="21" l="1"/>
  <c r="AC753" i="21"/>
  <c r="AA753" i="21"/>
  <c r="AE753" i="21"/>
  <c r="AD753" i="21"/>
  <c r="AB755" i="21" l="1"/>
  <c r="AC754" i="21"/>
  <c r="AA754" i="21"/>
  <c r="AE754" i="21"/>
  <c r="AD754" i="21"/>
  <c r="AB756" i="21" l="1"/>
  <c r="AA755" i="21"/>
  <c r="AC755" i="21"/>
  <c r="AE755" i="21"/>
  <c r="AD755" i="21"/>
  <c r="AB757" i="21" l="1"/>
  <c r="AC756" i="21"/>
  <c r="AA756" i="21"/>
  <c r="AE756" i="21"/>
  <c r="AD756" i="21"/>
  <c r="AB758" i="21" l="1"/>
  <c r="AC757" i="21"/>
  <c r="AA757" i="21"/>
  <c r="AE757" i="21"/>
  <c r="AD757" i="21"/>
  <c r="AB759" i="21" l="1"/>
  <c r="AC758" i="21"/>
  <c r="AA758" i="21"/>
  <c r="AE758" i="21"/>
  <c r="AD758" i="21"/>
  <c r="AB760" i="21" l="1"/>
  <c r="AA759" i="21"/>
  <c r="AC759" i="21"/>
  <c r="AE759" i="21"/>
  <c r="AD759" i="21"/>
  <c r="AB761" i="21" l="1"/>
  <c r="AC760" i="21"/>
  <c r="AA760" i="21"/>
  <c r="AE760" i="21"/>
  <c r="AD760" i="21"/>
  <c r="AB762" i="21" l="1"/>
  <c r="AC761" i="21"/>
  <c r="AA761" i="21"/>
  <c r="AE761" i="21"/>
  <c r="AD761" i="21"/>
  <c r="AB763" i="21" l="1"/>
  <c r="AA762" i="21"/>
  <c r="AC762" i="21"/>
  <c r="AE762" i="21"/>
  <c r="AD762" i="21"/>
  <c r="AB764" i="21" l="1"/>
  <c r="AC763" i="21"/>
  <c r="AA763" i="21"/>
  <c r="AE763" i="21"/>
  <c r="AD763" i="21"/>
  <c r="AB765" i="21" l="1"/>
  <c r="AC764" i="21"/>
  <c r="AA764" i="21"/>
  <c r="AE764" i="21"/>
  <c r="AD764" i="21"/>
  <c r="AB766" i="21" l="1"/>
  <c r="AA765" i="21"/>
  <c r="AC765" i="21"/>
  <c r="AE765" i="21"/>
  <c r="AD765" i="21"/>
  <c r="AB767" i="21" l="1"/>
  <c r="AC766" i="21"/>
  <c r="AA766" i="21"/>
  <c r="AE766" i="21"/>
  <c r="AD766" i="21"/>
  <c r="AB768" i="21" l="1"/>
  <c r="AC767" i="21"/>
  <c r="AA767" i="21"/>
  <c r="AE767" i="21"/>
  <c r="AD767" i="21"/>
  <c r="AB769" i="21" l="1"/>
  <c r="AC768" i="21"/>
  <c r="AA768" i="21"/>
  <c r="AE768" i="21"/>
  <c r="AD768" i="21"/>
  <c r="AB770" i="21" l="1"/>
  <c r="AC769" i="21"/>
  <c r="AA769" i="21"/>
  <c r="AE769" i="21"/>
  <c r="AD769" i="21"/>
  <c r="AB771" i="21" l="1"/>
  <c r="AC770" i="21"/>
  <c r="AA770" i="21"/>
  <c r="AE770" i="21"/>
  <c r="AD770" i="21"/>
  <c r="AB772" i="21" l="1"/>
  <c r="AC771" i="21"/>
  <c r="AA771" i="21"/>
  <c r="AE771" i="21"/>
  <c r="AD771" i="21"/>
  <c r="AB773" i="21" l="1"/>
  <c r="AC772" i="21"/>
  <c r="AA772" i="21"/>
  <c r="AE772" i="21"/>
  <c r="AD772" i="21"/>
  <c r="AB774" i="21" l="1"/>
  <c r="AA773" i="21"/>
  <c r="AC773" i="21"/>
  <c r="AE773" i="21"/>
  <c r="AD773" i="21"/>
  <c r="AB775" i="21" l="1"/>
  <c r="AA774" i="21"/>
  <c r="AC774" i="21"/>
  <c r="AE774" i="21"/>
  <c r="AD774" i="21"/>
  <c r="AB776" i="21" l="1"/>
  <c r="AD775" i="21"/>
  <c r="AC775" i="21"/>
  <c r="AA775" i="21"/>
  <c r="AE775" i="21"/>
  <c r="AB777" i="21" l="1"/>
  <c r="AD776" i="21"/>
  <c r="AC776" i="21"/>
  <c r="AA776" i="21"/>
  <c r="AE776" i="21"/>
  <c r="AB778" i="21" l="1"/>
  <c r="AC777" i="21"/>
  <c r="AA777" i="21"/>
  <c r="AE777" i="21"/>
  <c r="AD777" i="21"/>
  <c r="AB779" i="21" l="1"/>
  <c r="AA778" i="21"/>
  <c r="AC778" i="21"/>
  <c r="AE778" i="21"/>
  <c r="AD778" i="21"/>
  <c r="AB780" i="21" l="1"/>
  <c r="AA779" i="21"/>
  <c r="AC779" i="21"/>
  <c r="AE779" i="21"/>
  <c r="AD779" i="21"/>
  <c r="AB781" i="21" l="1"/>
  <c r="AA780" i="21"/>
  <c r="AC780" i="21"/>
  <c r="AE780" i="21"/>
  <c r="AD780" i="21"/>
  <c r="AB782" i="21" l="1"/>
  <c r="AA781" i="21"/>
  <c r="AC781" i="21"/>
  <c r="AE781" i="21"/>
  <c r="AD781" i="21"/>
  <c r="AB783" i="21" l="1"/>
  <c r="AC782" i="21"/>
  <c r="AA782" i="21"/>
  <c r="AE782" i="21"/>
  <c r="AD782" i="21"/>
  <c r="AB784" i="21" l="1"/>
  <c r="AC783" i="21"/>
  <c r="AA783" i="21"/>
  <c r="AE783" i="21"/>
  <c r="AD783" i="21"/>
  <c r="AB785" i="21" l="1"/>
  <c r="AC784" i="21"/>
  <c r="AA784" i="21"/>
  <c r="AE784" i="21"/>
  <c r="AD784" i="21"/>
  <c r="AB786" i="21" l="1"/>
  <c r="AA785" i="21"/>
  <c r="AC785" i="21"/>
  <c r="AE785" i="21"/>
  <c r="AD785" i="21"/>
  <c r="AB787" i="21" l="1"/>
  <c r="AD786" i="21"/>
  <c r="AC786" i="21"/>
  <c r="AA786" i="21"/>
  <c r="AE786" i="21"/>
  <c r="AB788" i="21" l="1"/>
  <c r="AC787" i="21"/>
  <c r="AD787" i="21"/>
  <c r="AA787" i="21"/>
  <c r="AE787" i="21"/>
  <c r="AB789" i="21" l="1"/>
  <c r="AA788" i="21"/>
  <c r="AD788" i="21"/>
  <c r="AC788" i="21"/>
  <c r="AE788" i="21"/>
  <c r="AB790" i="21" l="1"/>
  <c r="AD789" i="21"/>
  <c r="AC789" i="21"/>
  <c r="AA789" i="21"/>
  <c r="AE789" i="21"/>
  <c r="AB791" i="21" l="1"/>
  <c r="AD790" i="21"/>
  <c r="AC790" i="21"/>
  <c r="AA790" i="21"/>
  <c r="AE790" i="21"/>
  <c r="AB792" i="21" l="1"/>
  <c r="AD791" i="21"/>
  <c r="AC791" i="21"/>
  <c r="AA791" i="21"/>
  <c r="AE791" i="21"/>
  <c r="AB793" i="21" l="1"/>
  <c r="AC792" i="21"/>
  <c r="AD792" i="21"/>
  <c r="AA792" i="21"/>
  <c r="AE792" i="21"/>
  <c r="AB794" i="21" l="1"/>
  <c r="AC793" i="21"/>
  <c r="AD793" i="21"/>
  <c r="AA793" i="21"/>
  <c r="AE793" i="21"/>
  <c r="AB795" i="21" l="1"/>
  <c r="AC794" i="21"/>
  <c r="AD794" i="21"/>
  <c r="AA794" i="21"/>
  <c r="AE794" i="21"/>
  <c r="AB796" i="21" l="1"/>
  <c r="AD795" i="21"/>
  <c r="AC795" i="21"/>
  <c r="AA795" i="21"/>
  <c r="AE795" i="21"/>
  <c r="AB797" i="21" l="1"/>
  <c r="AD796" i="21"/>
  <c r="AC796" i="21"/>
  <c r="AA796" i="21"/>
  <c r="AE796" i="21"/>
  <c r="AB798" i="21" l="1"/>
  <c r="AD797" i="21"/>
  <c r="AC797" i="21"/>
  <c r="AA797" i="21"/>
  <c r="AE797" i="21"/>
  <c r="AB799" i="21" l="1"/>
  <c r="AD798" i="21"/>
  <c r="AC798" i="21"/>
  <c r="AA798" i="21"/>
  <c r="AE798" i="21"/>
  <c r="AB800" i="21" l="1"/>
  <c r="AD799" i="21"/>
  <c r="AC799" i="21"/>
  <c r="AA799" i="21"/>
  <c r="AE799" i="21"/>
  <c r="AB801" i="21" l="1"/>
  <c r="AC800" i="21"/>
  <c r="AE800" i="21"/>
  <c r="AD800" i="21"/>
  <c r="AA800" i="21"/>
  <c r="AB802" i="21" l="1"/>
  <c r="AC801" i="21"/>
  <c r="AE801" i="21"/>
  <c r="AA801" i="21"/>
  <c r="AD801" i="21"/>
  <c r="AB803" i="21" l="1"/>
  <c r="AC802" i="21"/>
  <c r="AE802" i="21"/>
  <c r="AA802" i="21"/>
  <c r="AD802" i="21"/>
  <c r="AB804" i="21" l="1"/>
  <c r="AE803" i="21"/>
  <c r="AC803" i="21"/>
  <c r="AA803" i="21"/>
  <c r="AD803" i="21"/>
  <c r="AB805" i="21" l="1"/>
  <c r="AE804" i="21"/>
  <c r="AC804" i="21"/>
  <c r="AA804" i="21"/>
  <c r="AD804" i="21"/>
  <c r="AB806" i="21" l="1"/>
  <c r="AC805" i="21"/>
  <c r="AE805" i="21"/>
  <c r="AA805" i="21"/>
  <c r="AD805" i="21"/>
  <c r="AB807" i="21" l="1"/>
  <c r="AD806" i="21"/>
  <c r="AA806" i="21"/>
  <c r="AE806" i="21"/>
  <c r="AC806" i="21"/>
  <c r="AB808" i="21" l="1"/>
  <c r="AD807" i="21"/>
  <c r="AC807" i="21"/>
  <c r="AA807" i="21"/>
  <c r="AE807" i="21"/>
  <c r="AB809" i="21" l="1"/>
  <c r="AD808" i="21"/>
  <c r="AC808" i="21"/>
  <c r="AA808" i="21"/>
  <c r="AE808" i="21"/>
  <c r="AB810" i="21" l="1"/>
  <c r="AD809" i="21"/>
  <c r="AC809" i="21"/>
  <c r="AA809" i="21"/>
  <c r="AE809" i="21"/>
  <c r="AB811" i="21" l="1"/>
  <c r="AD810" i="21"/>
  <c r="AC810" i="21"/>
  <c r="AA810" i="21"/>
  <c r="AE810" i="21"/>
  <c r="AB812" i="21" l="1"/>
  <c r="AC811" i="21"/>
  <c r="AD811" i="21"/>
  <c r="AA811" i="21"/>
  <c r="AE811" i="21"/>
  <c r="AB813" i="21" l="1"/>
  <c r="AC812" i="21"/>
  <c r="AD812" i="21"/>
  <c r="AA812" i="21"/>
  <c r="AE812" i="21"/>
  <c r="AB814" i="21" l="1"/>
  <c r="AA813" i="21"/>
  <c r="AD813" i="21"/>
  <c r="AC813" i="21"/>
  <c r="AE813" i="21"/>
  <c r="AB815" i="21" l="1"/>
  <c r="AC814" i="21"/>
  <c r="AD814" i="21"/>
  <c r="AA814" i="21"/>
  <c r="AE814" i="21"/>
  <c r="AB816" i="21" l="1"/>
  <c r="AC815" i="21"/>
  <c r="AD815" i="21"/>
  <c r="AA815" i="21"/>
  <c r="AE815" i="21"/>
  <c r="AB817" i="21" l="1"/>
  <c r="AD816" i="21"/>
  <c r="AC816" i="21"/>
  <c r="AA816" i="21"/>
  <c r="AE816" i="21"/>
  <c r="AB818" i="21" l="1"/>
  <c r="AC817" i="21"/>
  <c r="AD817" i="21"/>
  <c r="AA817" i="21"/>
  <c r="AE817" i="21"/>
  <c r="AB819" i="21" l="1"/>
  <c r="AC818" i="21"/>
  <c r="AD818" i="21"/>
  <c r="AA818" i="21"/>
  <c r="AE818" i="21"/>
  <c r="AB820" i="21" l="1"/>
  <c r="AD819" i="21"/>
  <c r="AC819" i="21"/>
  <c r="AA819" i="21"/>
  <c r="AE819" i="21"/>
  <c r="AB821" i="21" l="1"/>
  <c r="AD820" i="21"/>
  <c r="AC820" i="21"/>
  <c r="AA820" i="21"/>
  <c r="AE820" i="21"/>
  <c r="AB822" i="21" l="1"/>
  <c r="AC821" i="21"/>
  <c r="AD821" i="21"/>
  <c r="AE821" i="21"/>
  <c r="AA821" i="21"/>
  <c r="AB823" i="21" l="1"/>
  <c r="AD822" i="21"/>
  <c r="AC822" i="21"/>
  <c r="AA822" i="21"/>
  <c r="AE822" i="21"/>
  <c r="AB824" i="21" l="1"/>
  <c r="AC823" i="21"/>
  <c r="AD823" i="21"/>
  <c r="AA823" i="21"/>
  <c r="AE823" i="21"/>
  <c r="AB825" i="21" l="1"/>
  <c r="AD824" i="21"/>
  <c r="AC824" i="21"/>
  <c r="AA824" i="21"/>
  <c r="AE824" i="21"/>
  <c r="AB826" i="21" l="1"/>
  <c r="AD825" i="21"/>
  <c r="AC825" i="21"/>
  <c r="AA825" i="21"/>
  <c r="AE825" i="21"/>
  <c r="AB827" i="21" l="1"/>
  <c r="AC826" i="21"/>
  <c r="AD826" i="21"/>
  <c r="AA826" i="21"/>
  <c r="AE826" i="21"/>
  <c r="AB828" i="21" l="1"/>
  <c r="AC827" i="21"/>
  <c r="AD827" i="21"/>
  <c r="AA827" i="21"/>
  <c r="AE827" i="21"/>
  <c r="AB829" i="21" l="1"/>
  <c r="AD828" i="21"/>
  <c r="AC828" i="21"/>
  <c r="AA828" i="21"/>
  <c r="AE828" i="21"/>
  <c r="AB830" i="21" l="1"/>
  <c r="AC829" i="21"/>
  <c r="AE829" i="21"/>
  <c r="AD829" i="21"/>
  <c r="AA829" i="21"/>
  <c r="AB831" i="21" l="1"/>
  <c r="AD830" i="21"/>
  <c r="AC830" i="21"/>
  <c r="AE830" i="21"/>
  <c r="AA830" i="21"/>
  <c r="AB832" i="21" l="1"/>
  <c r="AD831" i="21"/>
  <c r="AC831" i="21"/>
  <c r="AA831" i="21"/>
  <c r="AE831" i="21"/>
  <c r="AB833" i="21" l="1"/>
  <c r="AC832" i="21"/>
  <c r="AD832" i="21"/>
  <c r="AE832" i="21"/>
  <c r="AA832" i="21"/>
  <c r="AB834" i="21" l="1"/>
  <c r="AD833" i="21"/>
  <c r="AE833" i="21"/>
  <c r="AC833" i="21"/>
  <c r="AA833" i="21"/>
  <c r="AB835" i="21" l="1"/>
  <c r="AD834" i="21"/>
  <c r="AC834" i="21"/>
  <c r="AA834" i="21"/>
  <c r="AE834" i="21"/>
  <c r="AB836" i="21" l="1"/>
  <c r="AC835" i="21"/>
  <c r="AE835" i="21"/>
  <c r="AA835" i="21"/>
  <c r="AD835" i="21"/>
  <c r="AB837" i="21" l="1"/>
  <c r="AC836" i="21"/>
  <c r="AD836" i="21"/>
  <c r="AA836" i="21"/>
  <c r="AE836" i="21"/>
  <c r="AB838" i="21" l="1"/>
  <c r="AC837" i="21"/>
  <c r="AD837" i="21"/>
  <c r="AA837" i="21"/>
  <c r="AE837" i="21"/>
  <c r="AB839" i="21" l="1"/>
  <c r="AC838" i="21"/>
  <c r="AD838" i="21"/>
  <c r="AA838" i="21"/>
  <c r="AE838" i="21"/>
  <c r="AB840" i="21" l="1"/>
  <c r="AC839" i="21"/>
  <c r="AD839" i="21"/>
  <c r="AA839" i="21"/>
  <c r="AE839" i="21"/>
  <c r="AB841" i="21" l="1"/>
  <c r="AD840" i="21"/>
  <c r="AC840" i="21"/>
  <c r="AA840" i="21"/>
  <c r="AE840" i="21"/>
  <c r="AB842" i="21" l="1"/>
  <c r="AC841" i="21"/>
  <c r="AD841" i="21"/>
  <c r="AA841" i="21"/>
  <c r="AE841" i="21"/>
  <c r="AB843" i="21" l="1"/>
  <c r="AD842" i="21"/>
  <c r="AC842" i="21"/>
  <c r="AA842" i="21"/>
  <c r="AE842" i="21"/>
  <c r="AB844" i="21" l="1"/>
  <c r="AC843" i="21"/>
  <c r="AD843" i="21"/>
  <c r="AA843" i="21"/>
  <c r="AE843" i="21"/>
  <c r="AB845" i="21" l="1"/>
  <c r="AD844" i="21"/>
  <c r="AC844" i="21"/>
  <c r="AA844" i="21"/>
  <c r="AE844" i="21"/>
  <c r="AB846" i="21" l="1"/>
  <c r="AA845" i="21"/>
  <c r="AD845" i="21"/>
  <c r="AC845" i="21"/>
  <c r="AE845" i="21"/>
  <c r="AB847" i="21" l="1"/>
  <c r="AD846" i="21"/>
  <c r="AC846" i="21"/>
  <c r="AA846" i="21"/>
  <c r="AE846" i="21"/>
  <c r="AB848" i="21" l="1"/>
  <c r="AD847" i="21"/>
  <c r="AC847" i="21"/>
  <c r="AA847" i="21"/>
  <c r="AE847" i="21"/>
  <c r="AB849" i="21" l="1"/>
  <c r="AD848" i="21"/>
  <c r="AC848" i="21"/>
  <c r="AA848" i="21"/>
  <c r="AE848" i="21"/>
  <c r="AB850" i="21" l="1"/>
  <c r="AC849" i="21"/>
  <c r="AD849" i="21"/>
  <c r="AA849" i="21"/>
  <c r="AE849" i="21"/>
  <c r="AB851" i="21" l="1"/>
  <c r="AD850" i="21"/>
  <c r="AC850" i="21"/>
  <c r="AA850" i="21"/>
  <c r="AE850" i="21"/>
  <c r="AB852" i="21" l="1"/>
  <c r="AD851" i="21"/>
  <c r="AC851" i="21"/>
  <c r="AA851" i="21"/>
  <c r="AE851" i="21"/>
  <c r="AB853" i="21" l="1"/>
  <c r="AD852" i="21"/>
  <c r="AC852" i="21"/>
  <c r="AA852" i="21"/>
  <c r="AE852" i="21"/>
  <c r="AB854" i="21" l="1"/>
  <c r="AC853" i="21"/>
  <c r="AD853" i="21"/>
  <c r="AA853" i="21"/>
  <c r="AE853" i="21"/>
  <c r="AB855" i="21" l="1"/>
  <c r="AC854" i="21"/>
  <c r="AD854" i="21"/>
  <c r="AA854" i="21"/>
  <c r="AE854" i="21"/>
  <c r="AB856" i="21" l="1"/>
  <c r="AD855" i="21"/>
  <c r="AC855" i="21"/>
  <c r="AA855" i="21"/>
  <c r="AE855" i="21"/>
  <c r="AB857" i="21" l="1"/>
  <c r="AA856" i="21"/>
  <c r="AD856" i="21"/>
  <c r="AC856" i="21"/>
  <c r="AE856" i="21"/>
  <c r="AB858" i="21" l="1"/>
  <c r="AD857" i="21"/>
  <c r="AC857" i="21"/>
  <c r="AA857" i="21"/>
  <c r="AE857" i="21"/>
  <c r="AB859" i="21" l="1"/>
  <c r="AD858" i="21"/>
  <c r="AC858" i="21"/>
  <c r="AA858" i="21"/>
  <c r="AE858" i="21"/>
  <c r="AB860" i="21" l="1"/>
  <c r="AA859" i="21"/>
  <c r="AD859" i="21"/>
  <c r="AC859" i="21"/>
  <c r="AE859" i="21"/>
  <c r="AB861" i="21" l="1"/>
  <c r="AD860" i="21"/>
  <c r="AC860" i="21"/>
  <c r="AA860" i="21"/>
  <c r="AE860" i="21"/>
  <c r="AB862" i="21" l="1"/>
  <c r="AD861" i="21"/>
  <c r="AC861" i="21"/>
  <c r="AA861" i="21"/>
  <c r="AE861" i="21"/>
  <c r="AB863" i="21" l="1"/>
  <c r="AC862" i="21"/>
  <c r="AD862" i="21"/>
  <c r="AA862" i="21"/>
  <c r="AE862" i="21"/>
  <c r="AB864" i="21" l="1"/>
  <c r="AD863" i="21"/>
  <c r="AC863" i="21"/>
  <c r="AA863" i="21"/>
  <c r="AE863" i="21"/>
  <c r="AB865" i="21" l="1"/>
  <c r="AC864" i="21"/>
  <c r="AD864" i="21"/>
  <c r="AA864" i="21"/>
  <c r="AE864" i="21"/>
  <c r="AB866" i="21" l="1"/>
  <c r="AC865" i="21"/>
  <c r="AD865" i="21"/>
  <c r="AA865" i="21"/>
  <c r="AE865" i="21"/>
  <c r="AB867" i="21" l="1"/>
  <c r="AC866" i="21"/>
  <c r="AD866" i="21"/>
  <c r="AA866" i="21"/>
  <c r="AE866" i="21"/>
  <c r="AB868" i="21" l="1"/>
  <c r="AD867" i="21"/>
  <c r="AC867" i="21"/>
  <c r="AA867" i="21"/>
  <c r="AE867" i="21"/>
  <c r="AB869" i="21" l="1"/>
  <c r="AC868" i="21"/>
  <c r="AD868" i="21"/>
  <c r="AA868" i="21"/>
  <c r="AE868" i="21"/>
  <c r="AB870" i="21" l="1"/>
  <c r="AD869" i="21"/>
  <c r="AC869" i="21"/>
  <c r="AA869" i="21"/>
  <c r="AE869" i="21"/>
  <c r="AB871" i="21" l="1"/>
  <c r="AC870" i="21"/>
  <c r="AD870" i="21"/>
  <c r="AA870" i="21"/>
  <c r="AE870" i="21"/>
  <c r="AB872" i="21" l="1"/>
  <c r="AE871" i="21"/>
  <c r="AC871" i="21"/>
  <c r="AA871" i="21"/>
  <c r="AD871" i="21"/>
  <c r="AB873" i="21" l="1"/>
  <c r="AE872" i="21"/>
  <c r="AA872" i="21"/>
  <c r="AC872" i="21"/>
  <c r="AD872" i="21"/>
  <c r="AB874" i="21" l="1"/>
  <c r="AA873" i="21"/>
  <c r="AD873" i="21"/>
  <c r="AC873" i="21"/>
  <c r="AE873" i="21"/>
  <c r="AB875" i="21" l="1"/>
  <c r="AC874" i="21"/>
  <c r="AD874" i="21"/>
  <c r="AA874" i="21"/>
  <c r="AE874" i="21"/>
  <c r="AB876" i="21" l="1"/>
  <c r="AC875" i="21"/>
  <c r="AD875" i="21"/>
  <c r="AA875" i="21"/>
  <c r="AE875" i="21"/>
  <c r="AB877" i="21" l="1"/>
  <c r="AD876" i="21"/>
  <c r="AE876" i="21"/>
  <c r="AC876" i="21"/>
  <c r="AA876" i="21"/>
  <c r="AB878" i="21" l="1"/>
  <c r="AD877" i="21"/>
  <c r="AC877" i="21"/>
  <c r="AA877" i="21"/>
  <c r="AE877" i="21"/>
  <c r="AB879" i="21" l="1"/>
  <c r="AE878" i="21"/>
  <c r="AD878" i="21"/>
  <c r="AC878" i="21"/>
  <c r="AA878" i="21"/>
  <c r="AB880" i="21" l="1"/>
  <c r="AC879" i="21"/>
  <c r="AD879" i="21"/>
  <c r="AA879" i="21"/>
  <c r="AE879" i="21"/>
  <c r="AB881" i="21" l="1"/>
  <c r="AC880" i="21"/>
  <c r="AD880" i="21"/>
  <c r="AA880" i="21"/>
  <c r="AE880" i="21"/>
  <c r="AB882" i="21" l="1"/>
  <c r="AD881" i="21"/>
  <c r="AC881" i="21"/>
  <c r="AA881" i="21"/>
  <c r="AE881" i="21"/>
  <c r="AB883" i="21" l="1"/>
  <c r="AD882" i="21"/>
  <c r="AC882" i="21"/>
  <c r="AA882" i="21"/>
  <c r="AE882" i="21"/>
  <c r="AB884" i="21" l="1"/>
  <c r="AD883" i="21"/>
  <c r="AC883" i="21"/>
  <c r="AA883" i="21"/>
  <c r="AE883" i="21"/>
  <c r="AB885" i="21" l="1"/>
  <c r="AD884" i="21"/>
  <c r="AC884" i="21"/>
  <c r="AA884" i="21"/>
  <c r="AE884" i="21"/>
  <c r="AB886" i="21" l="1"/>
  <c r="AC885" i="21"/>
  <c r="AD885" i="21"/>
  <c r="AA885" i="21"/>
  <c r="AE885" i="21"/>
  <c r="AB887" i="21" l="1"/>
  <c r="AC886" i="21"/>
  <c r="AD886" i="21"/>
  <c r="AA886" i="21"/>
  <c r="AE886" i="21"/>
  <c r="AB888" i="21" l="1"/>
  <c r="AD887" i="21"/>
  <c r="AE887" i="21"/>
  <c r="AA887" i="21"/>
  <c r="AC887" i="21"/>
  <c r="AB889" i="21" l="1"/>
  <c r="AE888" i="21"/>
  <c r="AA888" i="21"/>
  <c r="AD888" i="21"/>
  <c r="AC888" i="21"/>
  <c r="AB890" i="21" l="1"/>
  <c r="AC889" i="21"/>
  <c r="AD889" i="21"/>
  <c r="AA889" i="21"/>
  <c r="AE889" i="21"/>
  <c r="AB891" i="21" l="1"/>
  <c r="AD890" i="21"/>
  <c r="AE890" i="21"/>
  <c r="AC890" i="21"/>
  <c r="AA890" i="21"/>
  <c r="AB892" i="21" l="1"/>
  <c r="AD891" i="21"/>
  <c r="AC891" i="21"/>
  <c r="AA891" i="21"/>
  <c r="AE891" i="21"/>
  <c r="AB893" i="21" l="1"/>
  <c r="AC892" i="21"/>
  <c r="AD892" i="21"/>
  <c r="AA892" i="21"/>
  <c r="AE892" i="21"/>
  <c r="AB894" i="21" l="1"/>
  <c r="AA893" i="21"/>
  <c r="AD893" i="21"/>
  <c r="AE893" i="21"/>
  <c r="AC893" i="21"/>
  <c r="AB895" i="21" l="1"/>
  <c r="AC894" i="21"/>
  <c r="AD894" i="21"/>
  <c r="AA894" i="21"/>
  <c r="AE894" i="21"/>
  <c r="AB896" i="21" l="1"/>
  <c r="AD895" i="21"/>
  <c r="AC895" i="21"/>
  <c r="AA895" i="21"/>
  <c r="AE895" i="21"/>
  <c r="AB897" i="21" l="1"/>
  <c r="AD896" i="21"/>
  <c r="AC896" i="21"/>
  <c r="AA896" i="21"/>
  <c r="AE896" i="21"/>
  <c r="AB898" i="21" l="1"/>
  <c r="AC897" i="21"/>
  <c r="AD897" i="21"/>
  <c r="AA897" i="21"/>
  <c r="AE897" i="21"/>
  <c r="AB899" i="21" l="1"/>
  <c r="AD898" i="21"/>
  <c r="AA898" i="21"/>
  <c r="AE898" i="21"/>
  <c r="AC898" i="21"/>
  <c r="AB900" i="21" l="1"/>
  <c r="AC899" i="21"/>
  <c r="AD899" i="21"/>
  <c r="AA899" i="21"/>
  <c r="AE899" i="21"/>
  <c r="AB901" i="21" l="1"/>
  <c r="AC900" i="21"/>
  <c r="AD900" i="21"/>
  <c r="AA900" i="21"/>
  <c r="AE900" i="21"/>
  <c r="AB902" i="21" l="1"/>
  <c r="AC901" i="21"/>
  <c r="AD901" i="21"/>
  <c r="AA901" i="21"/>
  <c r="AE901" i="21"/>
  <c r="AB903" i="21" l="1"/>
  <c r="AC902" i="21"/>
  <c r="AD902" i="21"/>
  <c r="AA902" i="21"/>
  <c r="AE902" i="21"/>
  <c r="AB904" i="21" l="1"/>
  <c r="AD903" i="21"/>
  <c r="AC903" i="21"/>
  <c r="AA903" i="21"/>
  <c r="AE903" i="21"/>
  <c r="AB905" i="21" l="1"/>
  <c r="AC904" i="21"/>
  <c r="AD904" i="21"/>
  <c r="AA904" i="21"/>
  <c r="AE904" i="21"/>
  <c r="AB906" i="21" l="1"/>
  <c r="AC905" i="21"/>
  <c r="AD905" i="21"/>
  <c r="AA905" i="21"/>
  <c r="AE905" i="21"/>
  <c r="AB907" i="21" l="1"/>
  <c r="AD906" i="21"/>
  <c r="AC906" i="21"/>
  <c r="AA906" i="21"/>
  <c r="AE906" i="21"/>
  <c r="AB908" i="21" l="1"/>
  <c r="AD907" i="21"/>
  <c r="AC907" i="21"/>
  <c r="AA907" i="21"/>
  <c r="AE907" i="21"/>
  <c r="AB909" i="21" l="1"/>
  <c r="AD908" i="21"/>
  <c r="AC908" i="21"/>
  <c r="AA908" i="21"/>
  <c r="AE908" i="21"/>
  <c r="AB910" i="21" l="1"/>
  <c r="AC909" i="21"/>
  <c r="AD909" i="21"/>
  <c r="AA909" i="21"/>
  <c r="AE909" i="21"/>
  <c r="AB911" i="21" l="1"/>
  <c r="AC910" i="21"/>
  <c r="AD910" i="21"/>
  <c r="AA910" i="21"/>
  <c r="AE910" i="21"/>
  <c r="AB912" i="21" l="1"/>
  <c r="AC911" i="21"/>
  <c r="AD911" i="21"/>
  <c r="AA911" i="21"/>
  <c r="AE911" i="21"/>
  <c r="AB913" i="21" l="1"/>
  <c r="AC912" i="21"/>
  <c r="AD912" i="21"/>
  <c r="AA912" i="21"/>
  <c r="AE912" i="21"/>
  <c r="AB914" i="21" l="1"/>
  <c r="AC913" i="21"/>
  <c r="AD913" i="21"/>
  <c r="AA913" i="21"/>
  <c r="AE913" i="21"/>
  <c r="AB915" i="21" l="1"/>
  <c r="AC914" i="21"/>
  <c r="AD914" i="21"/>
  <c r="AA914" i="21"/>
  <c r="AE914" i="21"/>
  <c r="AB916" i="21" l="1"/>
  <c r="AC915" i="21"/>
  <c r="AD915" i="21"/>
  <c r="AA915" i="21"/>
  <c r="AE915" i="21"/>
  <c r="AB917" i="21" l="1"/>
  <c r="AC916" i="21"/>
  <c r="AD916" i="21"/>
  <c r="AA916" i="21"/>
  <c r="AE916" i="21"/>
  <c r="AB918" i="21" l="1"/>
  <c r="AE917" i="21"/>
  <c r="AD917" i="21"/>
  <c r="AC917" i="21"/>
  <c r="AA917" i="21"/>
  <c r="AB919" i="21" l="1"/>
  <c r="AC918" i="21"/>
  <c r="AD918" i="21"/>
  <c r="AA918" i="21"/>
  <c r="AE918" i="21"/>
  <c r="AB920" i="21" l="1"/>
  <c r="AE919" i="21"/>
  <c r="AD919" i="21"/>
  <c r="AA919" i="21"/>
  <c r="AC919" i="21"/>
  <c r="AB921" i="21" l="1"/>
  <c r="AD920" i="21"/>
  <c r="AC920" i="21"/>
  <c r="AA920" i="21"/>
  <c r="AE920" i="21"/>
  <c r="AB922" i="21" l="1"/>
  <c r="AE921" i="21"/>
  <c r="AD921" i="21"/>
  <c r="AA921" i="21"/>
  <c r="AC921" i="21"/>
  <c r="AB923" i="21" l="1"/>
  <c r="AA922" i="21"/>
  <c r="AD922" i="21"/>
  <c r="AC922" i="21"/>
  <c r="AE922" i="21"/>
  <c r="AB924" i="21" l="1"/>
  <c r="AA923" i="21"/>
  <c r="AD923" i="21"/>
  <c r="AC923" i="21"/>
  <c r="AE923" i="21"/>
  <c r="AB925" i="21" l="1"/>
  <c r="AA924" i="21"/>
  <c r="AE924" i="21"/>
  <c r="AC924" i="21"/>
  <c r="AD924" i="21"/>
  <c r="AB926" i="21" l="1"/>
  <c r="AC925" i="21"/>
  <c r="AD925" i="21"/>
  <c r="AA925" i="21"/>
  <c r="AE925" i="21"/>
  <c r="AB927" i="21" l="1"/>
  <c r="AE926" i="21"/>
  <c r="AD926" i="21"/>
  <c r="AC926" i="21"/>
  <c r="AA926" i="21"/>
  <c r="AB928" i="21" l="1"/>
  <c r="AD927" i="21"/>
  <c r="AC927" i="21"/>
  <c r="AA927" i="21"/>
  <c r="AE927" i="21"/>
  <c r="AB929" i="21" l="1"/>
  <c r="AC928" i="21"/>
  <c r="AD928" i="21"/>
  <c r="AA928" i="21"/>
  <c r="AE928" i="21"/>
  <c r="AB930" i="21" l="1"/>
  <c r="AD929" i="21"/>
  <c r="AE929" i="21"/>
  <c r="AA929" i="21"/>
  <c r="AC929" i="21"/>
  <c r="AB931" i="21" l="1"/>
  <c r="AD930" i="21"/>
  <c r="AE930" i="21"/>
  <c r="AA930" i="21"/>
  <c r="AC930" i="21"/>
  <c r="AB932" i="21" l="1"/>
  <c r="AE931" i="21"/>
  <c r="AD931" i="21"/>
  <c r="AA931" i="21"/>
  <c r="AC931" i="21"/>
  <c r="AB933" i="21" l="1"/>
  <c r="AE932" i="21"/>
  <c r="AD932" i="21"/>
  <c r="AA932" i="21"/>
  <c r="AC932" i="21"/>
  <c r="AB934" i="21" l="1"/>
  <c r="AE933" i="21"/>
  <c r="AD933" i="21"/>
  <c r="AA933" i="21"/>
  <c r="AC933" i="21"/>
  <c r="AB935" i="21" l="1"/>
  <c r="AD934" i="21"/>
  <c r="AE934" i="21"/>
  <c r="AA934" i="21"/>
  <c r="AC934" i="21"/>
  <c r="AB936" i="21" l="1"/>
  <c r="AE935" i="21"/>
  <c r="AD935" i="21"/>
  <c r="AA935" i="21"/>
  <c r="AC935" i="21"/>
  <c r="AB937" i="21" l="1"/>
  <c r="AE936" i="21"/>
  <c r="AD936" i="21"/>
  <c r="AA936" i="21"/>
  <c r="AC936" i="21"/>
  <c r="AB938" i="21" l="1"/>
  <c r="AE937" i="21"/>
  <c r="AD937" i="21"/>
  <c r="AA937" i="21"/>
  <c r="AC937" i="21"/>
  <c r="AB939" i="21" l="1"/>
  <c r="AD938" i="21"/>
  <c r="AE938" i="21"/>
  <c r="AA938" i="21"/>
  <c r="AC938" i="21"/>
  <c r="AB940" i="21" l="1"/>
  <c r="AD939" i="21"/>
  <c r="AE939" i="21"/>
  <c r="AA939" i="21"/>
  <c r="AC939" i="21"/>
  <c r="AB941" i="21" l="1"/>
  <c r="AC940" i="21"/>
  <c r="AD940" i="21"/>
  <c r="AA940" i="21"/>
  <c r="AE940" i="21"/>
  <c r="AB942" i="21" l="1"/>
  <c r="AD941" i="21"/>
  <c r="AE941" i="21"/>
  <c r="AA941" i="21"/>
  <c r="AC941" i="21"/>
  <c r="AB943" i="21" l="1"/>
  <c r="AD942" i="21"/>
  <c r="AE942" i="21"/>
  <c r="AA942" i="21"/>
  <c r="AC942" i="21"/>
  <c r="AB944" i="21" l="1"/>
  <c r="AE943" i="21"/>
  <c r="AA943" i="21"/>
  <c r="AD943" i="21"/>
  <c r="AC943" i="21"/>
  <c r="AB945" i="21" l="1"/>
  <c r="AA944" i="21"/>
  <c r="AE944" i="21"/>
  <c r="AD944" i="21"/>
  <c r="AC944" i="21"/>
  <c r="AB946" i="21" l="1"/>
  <c r="AA945" i="21"/>
  <c r="AE945" i="21"/>
  <c r="AD945" i="21"/>
  <c r="AC945" i="21"/>
  <c r="AB947" i="21" l="1"/>
  <c r="AA946" i="21"/>
  <c r="AD946" i="21"/>
  <c r="AE946" i="21"/>
  <c r="AC946" i="21"/>
  <c r="AB948" i="21" l="1"/>
  <c r="AA947" i="21"/>
  <c r="AE947" i="21"/>
  <c r="AD947" i="21"/>
  <c r="AC947" i="21"/>
  <c r="AB949" i="21" l="1"/>
  <c r="AA948" i="21"/>
  <c r="AE948" i="21"/>
  <c r="AD948" i="21"/>
  <c r="AC948" i="21"/>
  <c r="AB950" i="21" l="1"/>
  <c r="AA949" i="21"/>
  <c r="AE949" i="21"/>
  <c r="AD949" i="21"/>
  <c r="AC949" i="21"/>
  <c r="AB951" i="21" l="1"/>
  <c r="AA950" i="21"/>
  <c r="AE950" i="21"/>
  <c r="AC950" i="21"/>
  <c r="AD950" i="21"/>
  <c r="AB952" i="21" l="1"/>
  <c r="AD951" i="21"/>
  <c r="AA951" i="21"/>
  <c r="AE951" i="21"/>
  <c r="AC951" i="21"/>
  <c r="AB953" i="21" l="1"/>
  <c r="AE952" i="21"/>
  <c r="AA952" i="21"/>
  <c r="AD952" i="21"/>
  <c r="AC952" i="21"/>
  <c r="AB954" i="21" l="1"/>
  <c r="AE953" i="21"/>
  <c r="AD953" i="21"/>
  <c r="AA953" i="21"/>
  <c r="AC953" i="21"/>
  <c r="AB955" i="21" l="1"/>
  <c r="AA954" i="21"/>
  <c r="AD954" i="21"/>
  <c r="AE954" i="21"/>
  <c r="AC954" i="21"/>
  <c r="AB956" i="21" l="1"/>
  <c r="AE955" i="21"/>
  <c r="AD955" i="21"/>
  <c r="AA955" i="21"/>
  <c r="AC955" i="21"/>
  <c r="AB957" i="21" l="1"/>
  <c r="AE956" i="21"/>
  <c r="AD956" i="21"/>
  <c r="AA956" i="21"/>
  <c r="AC956" i="21"/>
  <c r="AB958" i="21" l="1"/>
  <c r="AE957" i="21"/>
  <c r="AD957" i="21"/>
  <c r="AA957" i="21"/>
  <c r="AC957" i="21"/>
  <c r="AB959" i="21" l="1"/>
  <c r="AD958" i="21"/>
  <c r="AE958" i="21"/>
  <c r="AA958" i="21"/>
  <c r="AC958" i="21"/>
  <c r="AB960" i="21" l="1"/>
  <c r="AE959" i="21"/>
  <c r="AD959" i="21"/>
  <c r="AA959" i="21"/>
  <c r="AC959" i="21"/>
  <c r="AB961" i="21" l="1"/>
  <c r="AE960" i="21"/>
  <c r="AD960" i="21"/>
  <c r="AA960" i="21"/>
  <c r="AC960" i="21"/>
  <c r="AB962" i="21" l="1"/>
  <c r="AE961" i="21"/>
  <c r="AD961" i="21"/>
  <c r="AA961" i="21"/>
  <c r="AC961" i="21"/>
  <c r="AB963" i="21" l="1"/>
  <c r="AD962" i="21"/>
  <c r="AE962" i="21"/>
  <c r="AA962" i="21"/>
  <c r="AC962" i="21"/>
  <c r="AB964" i="21" l="1"/>
  <c r="AE963" i="21"/>
  <c r="AD963" i="21"/>
  <c r="AA963" i="21"/>
  <c r="AC963" i="21"/>
  <c r="AB965" i="21" l="1"/>
  <c r="AE964" i="21"/>
  <c r="AD964" i="21"/>
  <c r="AA964" i="21"/>
  <c r="AC964" i="21"/>
  <c r="AB966" i="21" l="1"/>
  <c r="AE965" i="21"/>
  <c r="AD965" i="21"/>
  <c r="AA965" i="21"/>
  <c r="AC965" i="21"/>
  <c r="AB967" i="21" l="1"/>
  <c r="AC966" i="21"/>
  <c r="AA966" i="21"/>
  <c r="AD966" i="21"/>
  <c r="AE966" i="21"/>
  <c r="AB968" i="21" l="1"/>
  <c r="AC967" i="21"/>
  <c r="AA967" i="21"/>
  <c r="AE967" i="21"/>
  <c r="AD967" i="21"/>
  <c r="AB969" i="21" l="1"/>
  <c r="AD968" i="21"/>
  <c r="AC968" i="21"/>
  <c r="AA968" i="21"/>
  <c r="AE968" i="21"/>
  <c r="AB970" i="21" l="1"/>
  <c r="AD969" i="21"/>
  <c r="AA969" i="21"/>
  <c r="AC969" i="21"/>
  <c r="AE969" i="21"/>
  <c r="AB971" i="21" l="1"/>
  <c r="AA970" i="21"/>
  <c r="AE970" i="21"/>
  <c r="AD970" i="21"/>
  <c r="AC970" i="21"/>
  <c r="AB972" i="21" l="1"/>
  <c r="AC971" i="21"/>
  <c r="AD971" i="21"/>
  <c r="AA971" i="21"/>
  <c r="AE971" i="21"/>
  <c r="AB973" i="21" l="1"/>
  <c r="AD972" i="21"/>
  <c r="AE972" i="21"/>
  <c r="AC972" i="21"/>
  <c r="AA972" i="21"/>
  <c r="AB974" i="21" l="1"/>
  <c r="AE973" i="21"/>
  <c r="AA973" i="21"/>
  <c r="AD973" i="21"/>
  <c r="AC973" i="21"/>
  <c r="AB975" i="21" l="1"/>
  <c r="AC974" i="21"/>
  <c r="AA974" i="21"/>
  <c r="AE974" i="21"/>
  <c r="AD974" i="21"/>
  <c r="AB976" i="21" l="1"/>
  <c r="AD975" i="21"/>
  <c r="AC975" i="21"/>
  <c r="AA975" i="21"/>
  <c r="AE975" i="21"/>
  <c r="AB977" i="21" l="1"/>
  <c r="AD976" i="21"/>
  <c r="AE976" i="21"/>
  <c r="AA976" i="21"/>
  <c r="AC976" i="21"/>
  <c r="AB978" i="21" l="1"/>
  <c r="AD977" i="21"/>
  <c r="AE977" i="21"/>
  <c r="AA977" i="21"/>
  <c r="AC977" i="21"/>
  <c r="AB979" i="21" l="1"/>
  <c r="AA978" i="21"/>
  <c r="AC978" i="21"/>
  <c r="AE978" i="21"/>
  <c r="AD978" i="21"/>
  <c r="AB980" i="21" l="1"/>
  <c r="AC979" i="21"/>
  <c r="AD979" i="21"/>
  <c r="AA979" i="21"/>
  <c r="AE979" i="21"/>
  <c r="AB981" i="21" l="1"/>
  <c r="AD980" i="21"/>
  <c r="AE980" i="21"/>
  <c r="AC980" i="21"/>
  <c r="AA980" i="21"/>
  <c r="AB982" i="21" l="1"/>
  <c r="AA981" i="21"/>
  <c r="AE981" i="21"/>
  <c r="AD981" i="21"/>
  <c r="AC981" i="21"/>
  <c r="AB983" i="21" l="1"/>
  <c r="AC982" i="21"/>
  <c r="AA982" i="21"/>
  <c r="AE982" i="21"/>
  <c r="AD982" i="21"/>
  <c r="AB984" i="21" l="1"/>
  <c r="AD983" i="21"/>
  <c r="AC983" i="21"/>
  <c r="AA983" i="21"/>
  <c r="AE983" i="21"/>
  <c r="AB985" i="21" l="1"/>
  <c r="AE984" i="21"/>
  <c r="AD984" i="21"/>
  <c r="AC984" i="21"/>
  <c r="AA984" i="21"/>
  <c r="AB986" i="21" l="1"/>
  <c r="AE985" i="21"/>
  <c r="AA985" i="21"/>
  <c r="AD985" i="21"/>
  <c r="AC985" i="21"/>
  <c r="AB987" i="21" l="1"/>
  <c r="AA986" i="21"/>
  <c r="AC986" i="21"/>
  <c r="AD986" i="21"/>
  <c r="AE986" i="21"/>
  <c r="AB988" i="21" l="1"/>
  <c r="AC987" i="21"/>
  <c r="AD987" i="21"/>
  <c r="AE987" i="21"/>
  <c r="AA987" i="21"/>
  <c r="AB989" i="21" l="1"/>
  <c r="AE988" i="21"/>
  <c r="AD988" i="21"/>
  <c r="AC988" i="21"/>
  <c r="AA988" i="21"/>
  <c r="AB990" i="21" l="1"/>
  <c r="AC989" i="21"/>
  <c r="AA989" i="21"/>
  <c r="AE989" i="21"/>
  <c r="AD989" i="21"/>
  <c r="AB991" i="21" l="1"/>
  <c r="AA990" i="21"/>
  <c r="AC990" i="21"/>
  <c r="AD990" i="21"/>
  <c r="AE990" i="21"/>
  <c r="AB992" i="21" l="1"/>
  <c r="AC991" i="21"/>
  <c r="AD991" i="21"/>
  <c r="AE991" i="21"/>
  <c r="AA991" i="21"/>
  <c r="AB993" i="21" l="1"/>
  <c r="AC992" i="21"/>
  <c r="AD992" i="21"/>
  <c r="AE992" i="21"/>
  <c r="AA992" i="21"/>
  <c r="AB994" i="21" l="1"/>
  <c r="AC993" i="21"/>
  <c r="AE993" i="21"/>
  <c r="AA993" i="21"/>
  <c r="AD993" i="21"/>
  <c r="AB995" i="21" l="1"/>
  <c r="AD994" i="21"/>
  <c r="AC994" i="21"/>
  <c r="AE994" i="21"/>
  <c r="AA994" i="21"/>
  <c r="AB996" i="21" l="1"/>
  <c r="AD995" i="21"/>
  <c r="AC995" i="21"/>
  <c r="AA995" i="21"/>
  <c r="AE995" i="21"/>
  <c r="AB997" i="21" l="1"/>
  <c r="AC996" i="21"/>
  <c r="AE996" i="21"/>
  <c r="AD996" i="21"/>
  <c r="AA996" i="21"/>
  <c r="AB998" i="21" l="1"/>
  <c r="AD997" i="21"/>
  <c r="AA997" i="21"/>
  <c r="AC997" i="21"/>
  <c r="AE997" i="21"/>
  <c r="AB999" i="21" l="1"/>
  <c r="AD998" i="21"/>
  <c r="AC998" i="21"/>
  <c r="AA998" i="21"/>
  <c r="AE998" i="21"/>
  <c r="AB1000" i="21" l="1"/>
  <c r="AA999" i="21"/>
  <c r="AD999" i="21"/>
  <c r="AE999" i="21"/>
  <c r="AC999" i="21"/>
  <c r="AB1001" i="21" l="1"/>
  <c r="AC1000" i="21"/>
  <c r="AE1000" i="21"/>
  <c r="AD1000" i="21"/>
  <c r="AA1000" i="21"/>
  <c r="AB1002" i="21" l="1"/>
  <c r="AD1001" i="21"/>
  <c r="AA1001" i="21"/>
  <c r="AC1001" i="21"/>
  <c r="AE1001" i="21"/>
  <c r="AB1003" i="21" l="1"/>
  <c r="AC1002" i="21"/>
  <c r="AD1002" i="21"/>
  <c r="AA1002" i="21"/>
  <c r="AE1002" i="21"/>
  <c r="AB1004" i="21" l="1"/>
  <c r="AA1003" i="21"/>
  <c r="AD1003" i="21"/>
  <c r="AE1003" i="21"/>
  <c r="AC1003" i="21"/>
  <c r="AB1005" i="21" l="1"/>
  <c r="AC1004" i="21"/>
  <c r="AE1004" i="21"/>
  <c r="AD1004" i="21"/>
  <c r="AA1004" i="21"/>
  <c r="AB1006" i="21" l="1"/>
  <c r="AD1005" i="21"/>
  <c r="AA1005" i="21"/>
  <c r="AC1005" i="21"/>
  <c r="AE1005" i="21"/>
  <c r="AB1007" i="21" l="1"/>
  <c r="AE1006" i="21"/>
  <c r="AC1006" i="21"/>
  <c r="AA1006" i="21"/>
  <c r="AD1006" i="21"/>
  <c r="AB1008" i="21" l="1"/>
  <c r="AD1007" i="21"/>
  <c r="AA1007" i="21"/>
  <c r="AE1007" i="21"/>
  <c r="AC1007" i="21"/>
  <c r="AB1009" i="21" l="1"/>
  <c r="AC1008" i="21"/>
  <c r="AE1008" i="21"/>
  <c r="AD1008" i="21"/>
  <c r="AA1008" i="21"/>
  <c r="AB1010" i="21" l="1"/>
  <c r="AA1009" i="21"/>
  <c r="AD1009" i="21"/>
  <c r="AC1009" i="21"/>
  <c r="AE1009" i="21"/>
  <c r="AB1011" i="21" l="1"/>
  <c r="AA1011" i="21"/>
  <c r="AD1011" i="21"/>
  <c r="AE1011" i="21"/>
  <c r="AD1010" i="21"/>
  <c r="AC1010" i="21"/>
  <c r="AC1011" i="21"/>
  <c r="AE1010" i="21"/>
  <c r="AA1010" i="21"/>
  <c r="I6" i="21" l="1"/>
  <c r="H6" i="21"/>
  <c r="AJ3" i="21"/>
  <c r="J5" i="21"/>
  <c r="K13" i="21"/>
  <c r="I13" i="21"/>
  <c r="AI12" i="21" l="1"/>
  <c r="AJ12" i="21" s="1"/>
  <c r="AF12" i="21"/>
  <c r="AG12" i="21" s="1"/>
  <c r="J13" i="21"/>
  <c r="H13" i="21"/>
  <c r="C13" i="21"/>
  <c r="D13" i="21"/>
  <c r="E13" i="21"/>
  <c r="K6" i="21" l="1"/>
  <c r="AF13" i="21"/>
  <c r="AI13" i="21" s="1"/>
  <c r="AJ13" i="21" s="1"/>
  <c r="AJ14" i="21" s="1"/>
  <c r="AJ15" i="21" s="1"/>
  <c r="AJ16" i="21" s="1"/>
  <c r="AJ17" i="21" s="1"/>
  <c r="AJ18" i="21" s="1"/>
  <c r="AJ19" i="21" s="1"/>
  <c r="AJ20" i="21" s="1"/>
  <c r="AJ21" i="21" s="1"/>
  <c r="AJ22" i="21" s="1"/>
  <c r="AJ23" i="21" s="1"/>
  <c r="AH12" i="21"/>
  <c r="B26" i="21" l="1"/>
  <c r="B25" i="21"/>
  <c r="AG13" i="21"/>
  <c r="AG14" i="21" s="1"/>
  <c r="AG15" i="21" s="1"/>
  <c r="AG16" i="21" s="1"/>
  <c r="AG17" i="21" s="1"/>
  <c r="AG18" i="21" s="1"/>
  <c r="AG19" i="21" s="1"/>
  <c r="AG20" i="21" s="1"/>
  <c r="AG21" i="21" s="1"/>
  <c r="AG22" i="21" s="1"/>
  <c r="AG23" i="21" s="1"/>
</calcChain>
</file>

<file path=xl/sharedStrings.xml><?xml version="1.0" encoding="utf-8"?>
<sst xmlns="http://schemas.openxmlformats.org/spreadsheetml/2006/main" count="318" uniqueCount="253">
  <si>
    <t>VREDNOTENJE KRITERIJEV</t>
  </si>
  <si>
    <t>IZRAČUN SREDSTEV</t>
  </si>
  <si>
    <t>Priimek in ime</t>
  </si>
  <si>
    <t>VSOTA</t>
  </si>
  <si>
    <t>A</t>
  </si>
  <si>
    <t>B</t>
  </si>
  <si>
    <t>C</t>
  </si>
  <si>
    <t>Šifra proračunskega uporabnika:</t>
  </si>
  <si>
    <t>Organizacijska enota:</t>
  </si>
  <si>
    <t>Datum ocenjevanja:</t>
  </si>
  <si>
    <t>Ocenjevalec:</t>
  </si>
  <si>
    <t>Tarifni razred</t>
  </si>
  <si>
    <t>Plačni razred</t>
  </si>
  <si>
    <t>OSNOVNI PODATKI O JAVNIH USLUŽBENCIH</t>
  </si>
  <si>
    <t>KRITERIJ</t>
  </si>
  <si>
    <t>DELOVNA USPEŠNOST</t>
  </si>
  <si>
    <t>KORIGIRANA DELOVNA USPEŠNOST</t>
  </si>
  <si>
    <t>IZPLAČILO DELOVNE USPEŠNOSTI</t>
  </si>
  <si>
    <t>NAJVIŠJE MOŽNO IZPLAČILO DELOVNE USPEŠNOSTI</t>
  </si>
  <si>
    <t>v koeficientu</t>
  </si>
  <si>
    <t>v €</t>
  </si>
  <si>
    <t>OCENE</t>
  </si>
  <si>
    <t>D</t>
  </si>
  <si>
    <t>E</t>
  </si>
  <si>
    <t>B - kakovost in natančnost</t>
  </si>
  <si>
    <t>A - znanje in strokovnost</t>
  </si>
  <si>
    <t>C - odnos do dela in delovnih sredstev</t>
  </si>
  <si>
    <t>D - obseg in učinkovitost</t>
  </si>
  <si>
    <t>E - inovativnost</t>
  </si>
  <si>
    <t>* LEGENDA:</t>
  </si>
  <si>
    <t>NAJVIŠJI DELEŽ
OSNOVNE PLAČE</t>
  </si>
  <si>
    <t>letno izplačilo</t>
  </si>
  <si>
    <t>10=SUM(5..9)</t>
  </si>
  <si>
    <t>LIST</t>
  </si>
  <si>
    <t>VRSTICA</t>
  </si>
  <si>
    <t>PREJŠNJI LIST</t>
  </si>
  <si>
    <t>12</t>
  </si>
  <si>
    <t>Vrstica</t>
  </si>
  <si>
    <t>ZAČETNA VRSTICA</t>
  </si>
  <si>
    <t>ISKANA VRSTICA ZAPOSLENEGA</t>
  </si>
  <si>
    <t>H</t>
  </si>
  <si>
    <t>ISKANI STOLPCI</t>
  </si>
  <si>
    <t>G</t>
  </si>
  <si>
    <t>I</t>
  </si>
  <si>
    <t>J</t>
  </si>
  <si>
    <t>K</t>
  </si>
  <si>
    <t>L</t>
  </si>
  <si>
    <t>IZPLAČILO REDNE DELOVNE USPEŠNOSTI</t>
  </si>
  <si>
    <t>Nadpovprečni delovni rezultati *</t>
  </si>
  <si>
    <t>Julij</t>
  </si>
  <si>
    <t>Avgust</t>
  </si>
  <si>
    <t>September</t>
  </si>
  <si>
    <t>Oktober</t>
  </si>
  <si>
    <t>November</t>
  </si>
  <si>
    <t>December</t>
  </si>
  <si>
    <t>SREDSTVA ZA
OSNOVNE PLAČE</t>
  </si>
  <si>
    <t>II=I x %</t>
  </si>
  <si>
    <t>SKUPEN OBSEG SREDSTEV
DELOVNE USPEŠNOSTI</t>
  </si>
  <si>
    <t>OSNOVNA PLAČA</t>
  </si>
  <si>
    <t>III</t>
  </si>
  <si>
    <t>Ocenjevalno obdobje</t>
  </si>
  <si>
    <t>Kriteriji za določitev dela plače za redno delovno upešnost</t>
  </si>
  <si>
    <t>Vsota točk po posameznem ocenjevalnem obdobju</t>
  </si>
  <si>
    <t>Višina izplačila redne delovne uspešnosti po ocenjevalnem obdobju</t>
  </si>
  <si>
    <t>znanje in strokovnost</t>
  </si>
  <si>
    <t>kakovost in natančnost</t>
  </si>
  <si>
    <t>odnos do dela in delovnih sredstev</t>
  </si>
  <si>
    <t>obseg in učinkovitost</t>
  </si>
  <si>
    <t>inovativnost</t>
  </si>
  <si>
    <t>Ocenjevalna obdobja</t>
  </si>
  <si>
    <t>ocenjenost</t>
  </si>
  <si>
    <t>Podpis odgovorne osebe:</t>
  </si>
  <si>
    <t>LETO</t>
  </si>
  <si>
    <t>Leto: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</si>
  <si>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</si>
  <si>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</si>
  <si>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</si>
  <si>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</si>
  <si>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</si>
  <si>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</si>
  <si>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</si>
  <si>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</si>
  <si>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</si>
  <si>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</si>
  <si>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</si>
  <si>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</si>
  <si>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11=10 / IV</t>
  </si>
  <si>
    <t>ŠTEVILO OBDOBIJ</t>
  </si>
  <si>
    <t>ŠTEVEC</t>
  </si>
  <si>
    <t>OBRAČUNANA OSNOVNA PLAČA</t>
  </si>
  <si>
    <t>delež maks. ocene</t>
  </si>
  <si>
    <t>IZRAČUN REDNE
DELOVNE USPEŠNOSTI</t>
  </si>
  <si>
    <t>koeficient</t>
  </si>
  <si>
    <t>€</t>
  </si>
  <si>
    <t>Kor. faktor (KF)</t>
  </si>
  <si>
    <t>NAJVIŠJE MOŽNO IZPLAČILO REDNE LETNE DELOVNE USPEŠNOSTI</t>
  </si>
  <si>
    <t>IV</t>
  </si>
  <si>
    <t>Izplačana masa</t>
  </si>
  <si>
    <t>Izračunana masa</t>
  </si>
  <si>
    <t>Ostanek</t>
  </si>
  <si>
    <t>MAKSIMALNA OCENA</t>
  </si>
  <si>
    <t>SKUPAJ</t>
  </si>
  <si>
    <t>12=11 x KF</t>
  </si>
  <si>
    <t>13=4 x 12</t>
  </si>
  <si>
    <t>14=MIN(13,15)</t>
  </si>
  <si>
    <t>5 x OCENE</t>
  </si>
  <si>
    <t>Obr. osnovna plača (obdobje)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</si>
  <si>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</si>
  <si>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</si>
  <si>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</si>
  <si>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</si>
  <si>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</si>
  <si>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</si>
  <si>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</si>
  <si>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</si>
  <si>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</si>
  <si>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</si>
  <si>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</si>
  <si>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OBDOBJE</t>
  </si>
  <si>
    <t>ZAČETEK SKLICEVANJA</t>
  </si>
  <si>
    <t>PREDHODNI LIST</t>
  </si>
  <si>
    <t>ZAMIK VRSTIC</t>
  </si>
  <si>
    <t>ZAČETNI STOLPEC</t>
  </si>
  <si>
    <t>ZAMIK STOPLCEV</t>
  </si>
  <si>
    <t>NASTAVITVE ZA IZRAČUN VSOTE RAZPOLOŽLJIVIH SREDSTEV GLEDE NA OBDOBJE</t>
  </si>
  <si>
    <t>ROČEN VNOS: VELJA ZA VSE LISTE</t>
  </si>
  <si>
    <t>ZAMIK</t>
  </si>
  <si>
    <t>OCENJEVALNIH OBDOBIJ</t>
  </si>
  <si>
    <t>OSNOVNA PLAČA (1. odst. 28. člena KPJS)</t>
  </si>
  <si>
    <t>OSNOVNA PLAČA ZA ČAS REDNEGA DELA V OCENJEVALNEM OBDOBJU (3. odst. 28. člena KPJS)</t>
  </si>
  <si>
    <t>$H$10</t>
  </si>
  <si>
    <t>11-1</t>
  </si>
  <si>
    <t>2-4</t>
  </si>
  <si>
    <t>5-7</t>
  </si>
  <si>
    <t>8-10</t>
  </si>
  <si>
    <t>11-4</t>
  </si>
  <si>
    <t>5-10</t>
  </si>
  <si>
    <t>november-januar</t>
  </si>
  <si>
    <t>februar-april</t>
  </si>
  <si>
    <t>maj-julij</t>
  </si>
  <si>
    <t>avgust-oktober</t>
  </si>
  <si>
    <t>november-april</t>
  </si>
  <si>
    <t>maj-oktober</t>
  </si>
  <si>
    <t>OBDOBJE IZPLAČILA</t>
  </si>
  <si>
    <t>Priloga 2: polletno izplačilo redne delovne uspešnosti</t>
  </si>
  <si>
    <t>Zap_št.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</si>
  <si>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</si>
  <si>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</si>
  <si>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</si>
  <si>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</si>
  <si>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</si>
  <si>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</si>
  <si>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</si>
  <si>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</si>
  <si>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</si>
  <si>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</si>
  <si>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</si>
  <si>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</si>
  <si>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</si>
  <si>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</si>
  <si>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</si>
  <si>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</si>
  <si>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</si>
  <si>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</si>
  <si>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</si>
  <si>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</si>
  <si>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</si>
  <si>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</si>
  <si>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</si>
  <si>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</si>
  <si>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</si>
  <si>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</si>
  <si>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</si>
  <si>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</si>
  <si>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</si>
  <si>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</si>
  <si>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</si>
  <si>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</si>
  <si>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</si>
  <si>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</si>
  <si>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</si>
  <si>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</si>
  <si>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</si>
  <si>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</si>
  <si>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</si>
  <si>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</si>
  <si>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</si>
  <si>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</si>
  <si>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</si>
  <si>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</si>
  <si>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</si>
  <si>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</si>
  <si>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</si>
  <si>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</si>
  <si>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</si>
  <si>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</si>
  <si>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</si>
  <si>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</si>
  <si>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</si>
  <si>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</si>
  <si>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</si>
  <si>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</si>
  <si>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</si>
  <si>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</si>
  <si>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</si>
  <si>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</si>
  <si>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</si>
  <si>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</si>
  <si>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</si>
  <si>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</si>
  <si>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</si>
  <si>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</si>
  <si>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</si>
  <si>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</si>
  <si>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</si>
  <si>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</si>
  <si>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</si>
  <si>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</si>
  <si>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</si>
  <si>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</si>
  <si>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</si>
  <si>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</si>
  <si>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</si>
  <si>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</si>
  <si>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</si>
  <si>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</si>
  <si>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</si>
  <si>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</si>
  <si>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</si>
  <si>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</si>
  <si>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</si>
  <si>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</si>
  <si>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</si>
  <si>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</si>
  <si>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</si>
  <si>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</si>
  <si>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</si>
  <si>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</si>
  <si>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</si>
  <si>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</si>
  <si>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</si>
  <si>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</si>
  <si>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</si>
  <si>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</si>
  <si>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</si>
  <si>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</si>
  <si>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V</t>
  </si>
  <si>
    <t>1-6</t>
  </si>
  <si>
    <t>7-12</t>
  </si>
  <si>
    <t>januar 2020 - junij 2020</t>
  </si>
  <si>
    <t>julij 2020 - december 2020</t>
  </si>
  <si>
    <t>OSNOVNA PLAČA 
december 2019
(2. odst. 28. člena KPJS)</t>
  </si>
  <si>
    <t>weew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</si>
</sst>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dd/mm/yyyy;@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9"/>
      <color indexed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8"/>
      <color indexed="10"/>
      <name val="Arial CE"/>
      <charset val="238"/>
    </font>
    <font>
      <sz val="10"/>
      <color indexed="8"/>
      <name val="Arial CE"/>
      <charset val="238"/>
    </font>
    <font>
      <sz val="10"/>
      <name val="Arial CE"/>
      <charset val="238"/>
    </font>
    <font>
      <b/>
      <sz val="9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/>
  </cellStyleXfs>
  <cellXfs count="426">
    <xf numFmtId="0" fontId="0" fillId="0" borderId="0" xfId="0"/>
    <xf numFmtId="0" fontId="0" fillId="0" borderId="2" xfId="0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1" fontId="15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3" fontId="0" fillId="0" borderId="47" xfId="0" applyNumberFormat="1" applyBorder="1" applyAlignment="1" applyProtection="1">
      <alignment vertical="center"/>
      <protection locked="0"/>
    </xf>
    <xf numFmtId="0" fontId="22" fillId="4" borderId="2" xfId="2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2" fillId="4" borderId="63" xfId="2" applyFill="1" applyBorder="1" applyAlignment="1" applyProtection="1">
      <alignment horizontal="center" vertical="center" wrapText="1"/>
      <protection locked="0"/>
    </xf>
    <xf numFmtId="0" fontId="0" fillId="4" borderId="51" xfId="0" applyFill="1" applyBorder="1" applyAlignment="1" applyProtection="1">
      <alignment horizontal="center" vertical="center" wrapText="1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3" fontId="0" fillId="7" borderId="50" xfId="0" applyNumberFormat="1" applyFill="1" applyBorder="1" applyAlignment="1" applyProtection="1">
      <alignment horizontal="center" vertical="center" wrapText="1"/>
      <protection locked="0"/>
    </xf>
    <xf numFmtId="3" fontId="0" fillId="7" borderId="26" xfId="0" applyNumberFormat="1" applyFill="1" applyBorder="1" applyAlignment="1" applyProtection="1">
      <alignment horizontal="center" vertical="center" wrapText="1"/>
      <protection locked="0"/>
    </xf>
    <xf numFmtId="0" fontId="18" fillId="4" borderId="95" xfId="2" applyFont="1" applyFill="1" applyBorder="1" applyAlignment="1" applyProtection="1">
      <alignment horizontal="left" vertical="center" indent="2"/>
      <protection locked="0"/>
    </xf>
    <xf numFmtId="0" fontId="18" fillId="4" borderId="97" xfId="0" applyFont="1" applyFill="1" applyBorder="1" applyAlignment="1" applyProtection="1">
      <alignment horizontal="center" vertical="center"/>
      <protection locked="0"/>
    </xf>
    <xf numFmtId="0" fontId="18" fillId="4" borderId="98" xfId="0" applyFont="1" applyFill="1" applyBorder="1" applyAlignment="1" applyProtection="1">
      <alignment horizontal="center" vertical="center"/>
      <protection locked="0"/>
    </xf>
    <xf numFmtId="3" fontId="18" fillId="5" borderId="99" xfId="0" applyNumberFormat="1" applyFont="1" applyFill="1" applyBorder="1" applyAlignment="1" applyProtection="1">
      <alignment horizontal="center" vertical="center"/>
      <protection locked="0"/>
    </xf>
    <xf numFmtId="3" fontId="18" fillId="7" borderId="100" xfId="0" applyNumberFormat="1" applyFont="1" applyFill="1" applyBorder="1" applyAlignment="1" applyProtection="1">
      <alignment horizontal="center" vertical="center"/>
      <protection locked="0"/>
    </xf>
    <xf numFmtId="3" fontId="18" fillId="7" borderId="10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" fontId="9" fillId="5" borderId="102" xfId="0" applyNumberFormat="1" applyFont="1" applyFill="1" applyBorder="1" applyAlignment="1" applyProtection="1">
      <alignment horizontal="right" vertical="center"/>
      <protection hidden="1"/>
    </xf>
    <xf numFmtId="4" fontId="9" fillId="7" borderId="7" xfId="0" applyNumberFormat="1" applyFont="1" applyFill="1" applyBorder="1" applyAlignment="1" applyProtection="1">
      <alignment horizontal="right" vertical="center"/>
      <protection hidden="1"/>
    </xf>
    <xf numFmtId="4" fontId="9" fillId="7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3" fontId="0" fillId="0" borderId="0" xfId="0" applyNumberFormat="1" applyAlignment="1" applyProtection="1">
      <alignment vertical="center"/>
      <protection hidden="1"/>
    </xf>
    <xf numFmtId="0" fontId="4" fillId="0" borderId="2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left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vertical="center"/>
      <protection hidden="1"/>
    </xf>
    <xf numFmtId="3" fontId="0" fillId="0" borderId="47" xfId="0" applyNumberFormat="1" applyBorder="1" applyAlignment="1" applyProtection="1">
      <alignment vertical="center"/>
      <protection hidden="1"/>
    </xf>
    <xf numFmtId="0" fontId="22" fillId="4" borderId="2" xfId="2" applyFill="1" applyBorder="1" applyAlignment="1" applyProtection="1">
      <alignment horizontal="center" vertical="center" wrapText="1"/>
      <protection hidden="1"/>
    </xf>
    <xf numFmtId="0" fontId="22" fillId="4" borderId="63" xfId="2" applyFill="1" applyBorder="1" applyAlignment="1" applyProtection="1">
      <alignment horizontal="center" vertical="center" wrapText="1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0" fontId="18" fillId="4" borderId="97" xfId="0" applyFont="1" applyFill="1" applyBorder="1" applyAlignment="1" applyProtection="1">
      <alignment horizontal="center" vertical="center"/>
      <protection hidden="1"/>
    </xf>
    <xf numFmtId="0" fontId="18" fillId="4" borderId="98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" fontId="9" fillId="0" borderId="2" xfId="0" applyNumberFormat="1" applyFont="1" applyFill="1" applyBorder="1" applyAlignment="1" applyProtection="1">
      <alignment horizontal="center" vertical="center"/>
      <protection hidden="1"/>
    </xf>
    <xf numFmtId="3" fontId="9" fillId="0" borderId="2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1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9" fillId="3" borderId="103" xfId="0" applyFont="1" applyFill="1" applyBorder="1" applyAlignment="1" applyProtection="1">
      <alignment horizontal="center" vertical="center"/>
      <protection locked="0"/>
    </xf>
    <xf numFmtId="0" fontId="19" fillId="3" borderId="97" xfId="0" applyFont="1" applyFill="1" applyBorder="1" applyAlignment="1" applyProtection="1">
      <alignment horizontal="center" vertical="center"/>
      <protection locked="0"/>
    </xf>
    <xf numFmtId="0" fontId="18" fillId="3" borderId="97" xfId="0" applyFont="1" applyFill="1" applyBorder="1" applyAlignment="1" applyProtection="1">
      <alignment horizontal="center" vertical="center"/>
      <protection locked="0"/>
    </xf>
    <xf numFmtId="0" fontId="18" fillId="3" borderId="100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3" fontId="20" fillId="2" borderId="2" xfId="0" applyNumberFormat="1" applyFont="1" applyFill="1" applyBorder="1" applyAlignment="1" applyProtection="1">
      <alignment horizontal="center" vertical="center"/>
      <protection locked="0"/>
    </xf>
    <xf numFmtId="3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3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5" borderId="2" xfId="0" applyNumberForma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12" fillId="2" borderId="2" xfId="0" applyNumberFormat="1" applyFont="1" applyFill="1" applyBorder="1" applyAlignment="1" applyProtection="1">
      <alignment vertical="center"/>
      <protection locked="0"/>
    </xf>
    <xf numFmtId="4" fontId="12" fillId="2" borderId="2" xfId="0" applyNumberFormat="1" applyFont="1" applyFill="1" applyBorder="1" applyAlignment="1" applyProtection="1">
      <alignment vertical="center"/>
      <protection locked="0"/>
    </xf>
    <xf numFmtId="165" fontId="0" fillId="5" borderId="2" xfId="0" applyNumberFormat="1" applyFill="1" applyBorder="1" applyAlignment="1" applyProtection="1">
      <alignment horizontal="right" vertical="center"/>
      <protection locked="0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35" xfId="0" applyNumberFormat="1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1" fillId="0" borderId="44" xfId="0" applyNumberFormat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protection locked="0"/>
    </xf>
    <xf numFmtId="0" fontId="1" fillId="0" borderId="46" xfId="0" applyFont="1" applyBorder="1" applyAlignment="1" applyProtection="1">
      <protection locked="0"/>
    </xf>
    <xf numFmtId="3" fontId="0" fillId="0" borderId="0" xfId="0" applyNumberForma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4" borderId="96" xfId="0" applyFont="1" applyFill="1" applyBorder="1" applyAlignment="1" applyProtection="1">
      <alignment horizontal="center" vertical="center"/>
      <protection hidden="1"/>
    </xf>
    <xf numFmtId="3" fontId="18" fillId="4" borderId="98" xfId="0" applyNumberFormat="1" applyFont="1" applyFill="1" applyBorder="1" applyAlignment="1" applyProtection="1">
      <alignment horizontal="center" vertical="center"/>
      <protection hidden="1"/>
    </xf>
    <xf numFmtId="4" fontId="9" fillId="0" borderId="2" xfId="0" applyNumberFormat="1" applyFont="1" applyFill="1" applyBorder="1" applyAlignment="1" applyProtection="1">
      <alignment horizontal="right" vertical="center"/>
      <protection hidden="1"/>
    </xf>
    <xf numFmtId="0" fontId="7" fillId="6" borderId="106" xfId="0" applyFont="1" applyFill="1" applyBorder="1" applyAlignment="1" applyProtection="1">
      <alignment horizontal="center" vertical="center"/>
      <protection hidden="1"/>
    </xf>
    <xf numFmtId="4" fontId="9" fillId="6" borderId="18" xfId="0" applyNumberFormat="1" applyFont="1" applyFill="1" applyBorder="1" applyAlignment="1" applyProtection="1">
      <alignment vertical="center"/>
      <protection hidden="1"/>
    </xf>
    <xf numFmtId="0" fontId="7" fillId="6" borderId="31" xfId="0" applyFont="1" applyFill="1" applyBorder="1" applyAlignment="1" applyProtection="1">
      <alignment horizontal="center" vertical="center"/>
      <protection hidden="1"/>
    </xf>
    <xf numFmtId="9" fontId="9" fillId="6" borderId="53" xfId="0" applyNumberFormat="1" applyFont="1" applyFill="1" applyBorder="1" applyAlignment="1" applyProtection="1">
      <alignment horizontal="center" vertical="center"/>
      <protection hidden="1"/>
    </xf>
    <xf numFmtId="4" fontId="9" fillId="6" borderId="43" xfId="0" applyNumberFormat="1" applyFont="1" applyFill="1" applyBorder="1" applyAlignment="1" applyProtection="1">
      <alignment vertical="center"/>
      <protection hidden="1"/>
    </xf>
    <xf numFmtId="3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99" xfId="0" applyFont="1" applyFill="1" applyBorder="1" applyAlignment="1" applyProtection="1">
      <alignment horizontal="center" vertical="center"/>
      <protection hidden="1"/>
    </xf>
    <xf numFmtId="3" fontId="18" fillId="5" borderId="100" xfId="0" applyNumberFormat="1" applyFont="1" applyFill="1" applyBorder="1" applyAlignment="1" applyProtection="1">
      <alignment horizontal="center" vertical="center"/>
      <protection hidden="1"/>
    </xf>
    <xf numFmtId="0" fontId="18" fillId="5" borderId="100" xfId="0" applyFont="1" applyFill="1" applyBorder="1" applyAlignment="1" applyProtection="1">
      <alignment horizontal="center" vertical="center" wrapText="1"/>
      <protection hidden="1"/>
    </xf>
    <xf numFmtId="0" fontId="18" fillId="5" borderId="104" xfId="0" applyFont="1" applyFill="1" applyBorder="1" applyAlignment="1" applyProtection="1">
      <alignment horizontal="center" vertical="center" wrapText="1"/>
      <protection hidden="1"/>
    </xf>
    <xf numFmtId="3" fontId="20" fillId="2" borderId="105" xfId="0" applyNumberFormat="1" applyFont="1" applyFill="1" applyBorder="1" applyAlignment="1" applyProtection="1">
      <alignment horizontal="center" vertical="center"/>
      <protection hidden="1"/>
    </xf>
    <xf numFmtId="3" fontId="20" fillId="2" borderId="104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165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0" applyNumberFormat="1" applyFont="1" applyFill="1" applyBorder="1" applyAlignment="1" applyProtection="1">
      <alignment horizontal="center" vertical="center"/>
      <protection hidden="1"/>
    </xf>
    <xf numFmtId="4" fontId="1" fillId="0" borderId="2" xfId="1" applyNumberFormat="1" applyFill="1" applyBorder="1" applyAlignment="1" applyProtection="1">
      <alignment horizontal="right" vertical="center"/>
      <protection hidden="1"/>
    </xf>
    <xf numFmtId="4" fontId="13" fillId="0" borderId="2" xfId="0" applyNumberFormat="1" applyFont="1" applyFill="1" applyBorder="1" applyAlignment="1" applyProtection="1">
      <alignment horizontal="right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4" fillId="5" borderId="13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6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107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75" xfId="0" applyNumberFormat="1" applyFont="1" applyFill="1" applyBorder="1" applyAlignment="1" applyProtection="1">
      <alignment horizontal="right" vertical="center" wrapText="1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4" fillId="5" borderId="28" xfId="0" applyNumberFormat="1" applyFont="1" applyFill="1" applyBorder="1" applyAlignment="1" applyProtection="1">
      <alignment horizontal="center" vertical="center" wrapText="1"/>
      <protection hidden="1"/>
    </xf>
    <xf numFmtId="165" fontId="4" fillId="5" borderId="29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32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2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6" fillId="0" borderId="2" xfId="0" applyFont="1" applyFill="1" applyBorder="1" applyProtection="1"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protection hidden="1"/>
    </xf>
    <xf numFmtId="49" fontId="0" fillId="0" borderId="2" xfId="0" applyNumberFormat="1" applyBorder="1" applyProtection="1"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4" fontId="0" fillId="0" borderId="18" xfId="0" applyNumberForma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6" fillId="2" borderId="9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/>
      <protection hidden="1"/>
    </xf>
    <xf numFmtId="49" fontId="0" fillId="0" borderId="112" xfId="0" applyNumberFormat="1" applyBorder="1" applyAlignment="1" applyProtection="1">
      <alignment horizontal="center" vertical="center"/>
      <protection hidden="1"/>
    </xf>
    <xf numFmtId="4" fontId="0" fillId="0" borderId="113" xfId="0" applyNumberForma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" fontId="6" fillId="0" borderId="2" xfId="0" applyNumberFormat="1" applyFont="1" applyBorder="1" applyAlignment="1" applyProtection="1">
      <alignment horizontal="right" vertical="center"/>
      <protection hidden="1"/>
    </xf>
    <xf numFmtId="0" fontId="6" fillId="0" borderId="2" xfId="0" applyFont="1" applyBorder="1" applyProtection="1">
      <protection hidden="1"/>
    </xf>
    <xf numFmtId="49" fontId="0" fillId="0" borderId="3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4" fontId="0" fillId="0" borderId="43" xfId="0" applyNumberFormat="1" applyBorder="1" applyAlignment="1" applyProtection="1">
      <alignment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hidden="1"/>
    </xf>
    <xf numFmtId="2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27" xfId="0" applyNumberFormat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 wrapText="1"/>
      <protection locked="0"/>
    </xf>
    <xf numFmtId="0" fontId="0" fillId="4" borderId="58" xfId="0" applyFill="1" applyBorder="1" applyAlignment="1" applyProtection="1">
      <alignment horizontal="center" vertical="center" wrapText="1"/>
      <protection locked="0"/>
    </xf>
    <xf numFmtId="0" fontId="18" fillId="4" borderId="95" xfId="0" applyFont="1" applyFill="1" applyBorder="1" applyAlignment="1" applyProtection="1">
      <alignment horizontal="center" vertical="center"/>
      <protection locked="0"/>
    </xf>
    <xf numFmtId="0" fontId="18" fillId="4" borderId="96" xfId="0" applyFont="1" applyFill="1" applyBorder="1" applyAlignment="1" applyProtection="1">
      <alignment horizontal="center" vertical="center"/>
      <protection locked="0"/>
    </xf>
    <xf numFmtId="3" fontId="4" fillId="7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59" xfId="0" applyNumberFormat="1" applyFill="1" applyBorder="1" applyAlignment="1" applyProtection="1">
      <alignment horizontal="center" vertical="center" wrapText="1"/>
      <protection locked="0"/>
    </xf>
    <xf numFmtId="0" fontId="0" fillId="0" borderId="60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 vertical="center"/>
      <protection hidden="1"/>
    </xf>
    <xf numFmtId="3" fontId="4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3" fontId="0" fillId="0" borderId="2" xfId="0" applyNumberFormat="1" applyBorder="1" applyAlignment="1" applyProtection="1">
      <alignment horizontal="left" vertic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18" fillId="4" borderId="61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4" borderId="62" xfId="0" applyFont="1" applyFill="1" applyBorder="1" applyAlignment="1" applyProtection="1">
      <alignment horizontal="center" vertical="center"/>
      <protection hidden="1"/>
    </xf>
    <xf numFmtId="0" fontId="0" fillId="4" borderId="63" xfId="0" applyFill="1" applyBorder="1" applyAlignment="1" applyProtection="1">
      <alignment horizontal="center" vertical="center" wrapText="1"/>
      <protection hidden="1"/>
    </xf>
    <xf numFmtId="0" fontId="0" fillId="4" borderId="64" xfId="0" applyFill="1" applyBorder="1" applyAlignment="1" applyProtection="1">
      <alignment horizontal="center" vertical="center" wrapText="1"/>
      <protection hidden="1"/>
    </xf>
    <xf numFmtId="0" fontId="0" fillId="4" borderId="65" xfId="0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22" fillId="4" borderId="87" xfId="2" applyFill="1" applyBorder="1" applyAlignment="1" applyProtection="1">
      <alignment horizontal="center" vertical="center" wrapText="1"/>
      <protection hidden="1"/>
    </xf>
    <xf numFmtId="0" fontId="22" fillId="4" borderId="26" xfId="2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77" xfId="0" applyFill="1" applyBorder="1" applyProtection="1"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 wrapText="1"/>
      <protection hidden="1"/>
    </xf>
    <xf numFmtId="0" fontId="0" fillId="2" borderId="69" xfId="0" applyFill="1" applyBorder="1" applyProtection="1">
      <protection hidden="1"/>
    </xf>
    <xf numFmtId="0" fontId="0" fillId="2" borderId="70" xfId="0" applyFill="1" applyBorder="1" applyAlignment="1" applyProtection="1">
      <alignment horizontal="center" vertical="center" wrapText="1"/>
      <protection hidden="1"/>
    </xf>
    <xf numFmtId="0" fontId="0" fillId="2" borderId="71" xfId="0" applyFill="1" applyBorder="1" applyProtection="1">
      <protection hidden="1"/>
    </xf>
    <xf numFmtId="3" fontId="16" fillId="5" borderId="28" xfId="0" applyNumberFormat="1" applyFont="1" applyFill="1" applyBorder="1" applyAlignment="1" applyProtection="1">
      <alignment horizontal="center" vertical="center"/>
      <protection locked="0"/>
    </xf>
    <xf numFmtId="3" fontId="16" fillId="5" borderId="56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0" fontId="0" fillId="0" borderId="27" xfId="0" applyBorder="1" applyProtection="1"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73" xfId="0" applyFont="1" applyFill="1" applyBorder="1" applyAlignment="1" applyProtection="1">
      <alignment horizontal="center" vertical="center" wrapText="1"/>
      <protection hidden="1"/>
    </xf>
    <xf numFmtId="0" fontId="4" fillId="2" borderId="74" xfId="0" applyFont="1" applyFill="1" applyBorder="1" applyAlignment="1" applyProtection="1">
      <alignment horizontal="center" vertical="center" wrapText="1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75" xfId="0" applyFont="1" applyFill="1" applyBorder="1" applyAlignment="1" applyProtection="1">
      <alignment horizontal="center" vertical="center" wrapText="1"/>
      <protection hidden="1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95" xfId="0" applyFont="1" applyFill="1" applyBorder="1" applyAlignment="1" applyProtection="1">
      <alignment horizontal="center" vertical="center"/>
      <protection hidden="1"/>
    </xf>
    <xf numFmtId="0" fontId="18" fillId="4" borderId="96" xfId="0" applyFont="1" applyFill="1" applyBorder="1" applyAlignment="1" applyProtection="1">
      <alignment horizontal="center" vertical="center"/>
      <protection hidden="1"/>
    </xf>
    <xf numFmtId="3" fontId="0" fillId="5" borderId="54" xfId="0" applyNumberFormat="1" applyFill="1" applyBorder="1" applyAlignment="1" applyProtection="1">
      <alignment horizontal="center" vertical="center" wrapText="1"/>
      <protection hidden="1"/>
    </xf>
    <xf numFmtId="0" fontId="0" fillId="5" borderId="55" xfId="0" applyFill="1" applyBorder="1" applyProtection="1">
      <protection hidden="1"/>
    </xf>
    <xf numFmtId="3" fontId="4" fillId="5" borderId="76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61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15" xfId="0" applyFont="1" applyFill="1" applyBorder="1" applyAlignment="1" applyProtection="1">
      <alignment horizontal="center" vertical="center" wrapText="1"/>
      <protection hidden="1"/>
    </xf>
    <xf numFmtId="3" fontId="0" fillId="5" borderId="9" xfId="0" applyNumberFormat="1" applyFill="1" applyBorder="1" applyAlignment="1" applyProtection="1">
      <alignment horizontal="center" vertical="center" wrapText="1"/>
      <protection hidden="1"/>
    </xf>
    <xf numFmtId="0" fontId="0" fillId="5" borderId="50" xfId="0" applyFill="1" applyBorder="1" applyProtection="1">
      <protection hidden="1"/>
    </xf>
    <xf numFmtId="0" fontId="1" fillId="3" borderId="59" xfId="0" applyFont="1" applyFill="1" applyBorder="1" applyAlignment="1" applyProtection="1">
      <alignment horizontal="center" vertical="center"/>
      <protection hidden="1"/>
    </xf>
    <xf numFmtId="0" fontId="1" fillId="3" borderId="6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73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17" fillId="6" borderId="78" xfId="0" applyFont="1" applyFill="1" applyBorder="1" applyAlignment="1" applyProtection="1">
      <alignment horizontal="center" vertical="center" wrapText="1"/>
      <protection hidden="1"/>
    </xf>
    <xf numFmtId="0" fontId="17" fillId="6" borderId="7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80" xfId="0" applyFill="1" applyBorder="1" applyAlignment="1" applyProtection="1">
      <alignment horizontal="center" vertical="center" wrapText="1"/>
      <protection hidden="1"/>
    </xf>
    <xf numFmtId="3" fontId="0" fillId="4" borderId="52" xfId="0" applyNumberFormat="1" applyFill="1" applyBorder="1" applyAlignment="1" applyProtection="1">
      <alignment horizontal="center" vertical="center" wrapText="1"/>
      <protection hidden="1"/>
    </xf>
    <xf numFmtId="3" fontId="0" fillId="4" borderId="81" xfId="0" applyNumberFormat="1" applyFill="1" applyBorder="1" applyAlignment="1" applyProtection="1">
      <alignment horizontal="center" vertical="center" wrapText="1"/>
      <protection hidden="1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6" fillId="8" borderId="56" xfId="0" applyFont="1" applyFill="1" applyBorder="1" applyAlignment="1" applyProtection="1">
      <alignment horizontal="center" vertical="center"/>
      <protection locked="0"/>
    </xf>
    <xf numFmtId="0" fontId="16" fillId="8" borderId="32" xfId="0" applyFont="1" applyFill="1" applyBorder="1" applyAlignment="1" applyProtection="1">
      <alignment horizontal="center" vertical="center"/>
      <protection locked="0"/>
    </xf>
    <xf numFmtId="0" fontId="4" fillId="4" borderId="66" xfId="0" applyFont="1" applyFill="1" applyBorder="1" applyAlignment="1" applyProtection="1">
      <alignment horizontal="center" vertical="center"/>
      <protection hidden="1"/>
    </xf>
    <xf numFmtId="0" fontId="4" fillId="4" borderId="47" xfId="0" applyFont="1" applyFill="1" applyBorder="1" applyAlignment="1" applyProtection="1">
      <alignment horizontal="center" vertical="center"/>
      <protection hidden="1"/>
    </xf>
    <xf numFmtId="0" fontId="4" fillId="4" borderId="82" xfId="0" applyFont="1" applyFill="1" applyBorder="1" applyAlignment="1" applyProtection="1">
      <alignment horizontal="center" vertical="center"/>
      <protection hidden="1"/>
    </xf>
    <xf numFmtId="0" fontId="4" fillId="3" borderId="83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82" xfId="0" applyFont="1" applyFill="1" applyBorder="1" applyAlignment="1" applyProtection="1">
      <alignment horizontal="center" vertical="center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0" fillId="4" borderId="84" xfId="0" applyFill="1" applyBorder="1" applyAlignment="1" applyProtection="1">
      <alignment horizontal="center" vertical="center" wrapText="1"/>
      <protection hidden="1"/>
    </xf>
    <xf numFmtId="0" fontId="0" fillId="4" borderId="85" xfId="0" applyFill="1" applyBorder="1" applyAlignment="1" applyProtection="1">
      <alignment horizontal="center" vertical="center" wrapText="1"/>
      <protection hidden="1"/>
    </xf>
    <xf numFmtId="3" fontId="4" fillId="2" borderId="72" xfId="0" applyNumberFormat="1" applyFont="1" applyFill="1" applyBorder="1" applyAlignment="1" applyProtection="1">
      <alignment horizontal="center" vertic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3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hidden="1"/>
    </xf>
    <xf numFmtId="3" fontId="0" fillId="0" borderId="21" xfId="0" applyNumberFormat="1" applyBorder="1" applyAlignment="1" applyProtection="1">
      <alignment horizontal="left" vertical="center"/>
      <protection hidden="1"/>
    </xf>
    <xf numFmtId="0" fontId="0" fillId="0" borderId="36" xfId="0" applyBorder="1" applyProtection="1">
      <protection hidden="1"/>
    </xf>
    <xf numFmtId="0" fontId="0" fillId="9" borderId="84" xfId="0" applyFill="1" applyBorder="1" applyAlignment="1" applyProtection="1">
      <alignment horizontal="center" vertical="center" wrapText="1"/>
      <protection locked="0"/>
    </xf>
    <xf numFmtId="0" fontId="0" fillId="9" borderId="86" xfId="0" applyFill="1" applyBorder="1" applyAlignment="1" applyProtection="1">
      <alignment horizontal="center" vertical="center" wrapText="1"/>
      <protection locked="0"/>
    </xf>
    <xf numFmtId="0" fontId="0" fillId="9" borderId="87" xfId="0" applyFill="1" applyBorder="1" applyAlignment="1" applyProtection="1">
      <alignment horizontal="center" vertical="center" wrapText="1"/>
      <protection locked="0"/>
    </xf>
    <xf numFmtId="0" fontId="0" fillId="9" borderId="66" xfId="0" applyFill="1" applyBorder="1" applyAlignment="1" applyProtection="1">
      <alignment horizontal="center" vertical="center" wrapText="1"/>
      <protection locked="0"/>
    </xf>
    <xf numFmtId="0" fontId="0" fillId="9" borderId="47" xfId="0" applyFill="1" applyBorder="1" applyAlignment="1" applyProtection="1">
      <alignment horizontal="center" vertical="center" wrapText="1"/>
      <protection locked="0"/>
    </xf>
    <xf numFmtId="0" fontId="0" fillId="9" borderId="67" xfId="0" applyFill="1" applyBorder="1" applyAlignment="1" applyProtection="1">
      <alignment horizontal="center" vertical="center" wrapText="1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2" borderId="51" xfId="0" applyFont="1" applyFill="1" applyBorder="1" applyAlignment="1" applyProtection="1">
      <alignment horizontal="center" vertical="center" wrapText="1"/>
      <protection hidden="1"/>
    </xf>
    <xf numFmtId="0" fontId="7" fillId="2" borderId="48" xfId="0" applyFont="1" applyFill="1" applyBorder="1" applyAlignment="1" applyProtection="1">
      <alignment horizontal="center" vertical="center" wrapText="1"/>
      <protection hidden="1"/>
    </xf>
    <xf numFmtId="0" fontId="7" fillId="2" borderId="89" xfId="0" applyFont="1" applyFill="1" applyBorder="1" applyAlignment="1" applyProtection="1">
      <alignment horizontal="center" vertical="center" wrapText="1"/>
      <protection hidden="1"/>
    </xf>
    <xf numFmtId="0" fontId="7" fillId="2" borderId="1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2" borderId="90" xfId="0" applyFont="1" applyFill="1" applyBorder="1" applyAlignment="1" applyProtection="1">
      <alignment horizontal="center" vertical="center" wrapText="1"/>
      <protection hidden="1"/>
    </xf>
    <xf numFmtId="0" fontId="4" fillId="2" borderId="91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111" xfId="0" applyFont="1" applyFill="1" applyBorder="1" applyAlignment="1" applyProtection="1">
      <alignment horizontal="center" vertical="center" wrapText="1"/>
      <protection hidden="1"/>
    </xf>
    <xf numFmtId="0" fontId="21" fillId="0" borderId="92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4" fillId="2" borderId="88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93" xfId="0" applyFont="1" applyFill="1" applyBorder="1" applyAlignment="1" applyProtection="1">
      <alignment horizontal="center" vertical="center" wrapText="1"/>
      <protection hidden="1"/>
    </xf>
    <xf numFmtId="0" fontId="7" fillId="2" borderId="108" xfId="0" applyFont="1" applyFill="1" applyBorder="1" applyAlignment="1" applyProtection="1">
      <alignment horizontal="center" vertical="center" wrapText="1"/>
      <protection hidden="1"/>
    </xf>
    <xf numFmtId="0" fontId="7" fillId="2" borderId="94" xfId="0" applyFont="1" applyFill="1" applyBorder="1" applyAlignment="1" applyProtection="1">
      <alignment horizontal="center" vertical="center" wrapText="1"/>
      <protection hidden="1"/>
    </xf>
    <xf numFmtId="0" fontId="7" fillId="2" borderId="86" xfId="0" applyFont="1" applyFill="1" applyBorder="1" applyAlignment="1" applyProtection="1">
      <alignment horizontal="center" vertical="center" wrapText="1"/>
      <protection hidden="1"/>
    </xf>
    <xf numFmtId="0" fontId="7" fillId="2" borderId="85" xfId="0" applyFont="1" applyFill="1" applyBorder="1" applyAlignment="1" applyProtection="1">
      <alignment horizontal="center" vertical="center" wrapText="1"/>
      <protection hidden="1"/>
    </xf>
    <xf numFmtId="0" fontId="7" fillId="2" borderId="109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6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9" borderId="21" xfId="0" applyFill="1" applyBorder="1" applyAlignment="1" applyProtection="1">
      <alignment horizontal="center" vertical="center"/>
      <protection hidden="1"/>
    </xf>
    <xf numFmtId="0" fontId="0" fillId="9" borderId="36" xfId="0" applyFill="1" applyBorder="1" applyAlignment="1" applyProtection="1">
      <alignment horizontal="center" vertical="center"/>
      <protection hidden="1"/>
    </xf>
    <xf numFmtId="0" fontId="0" fillId="9" borderId="27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" fontId="0" fillId="0" borderId="36" xfId="0" applyNumberFormat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</cellXfs>
  <cellStyles count="3">
    <cellStyle name="Navadno" xfId="0" builtinId="0"/>
    <cellStyle name="Navadno 2" xfId="2" xr:uid="{00000000-0005-0000-0000-000001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A130"/>
  <sheetViews>
    <sheetView showGridLines="0" showRowColHeaders="0" showZeros="0" topLeftCell="A96" zoomScale="95" workbookViewId="0">
      <selection activeCell="G111" sqref="G111"/>
    </sheetView>
  </sheetViews>
  <sheetFormatPr defaultColWidth="9.109375" defaultRowHeight="13.2" x14ac:dyDescent="0.25"/>
  <cols>
    <col min="1" max="1" width="9.88671875" style="7" customWidth="1"/>
    <col min="2" max="2" width="7.109375" style="7" customWidth="1"/>
    <col min="3" max="3" width="46.44140625" style="7" customWidth="1"/>
    <col min="4" max="5" width="9" style="7" customWidth="1"/>
    <col min="6" max="12" width="22.5546875" style="9" customWidth="1"/>
    <col min="13" max="13" width="1.6640625" style="39" customWidth="1"/>
    <col min="14" max="18" width="9.109375" style="33"/>
    <col min="19" max="19" width="9.109375" style="33" hidden="1" customWidth="1"/>
    <col min="20" max="22" width="0" style="33" hidden="1" customWidth="1"/>
    <col min="23" max="23" width="0" style="39" hidden="1" customWidth="1"/>
    <col min="24" max="44" width="0" style="33" hidden="1" customWidth="1"/>
    <col min="45" max="53" width="9.109375" style="33"/>
    <col min="54" max="16384" width="9.109375" style="7"/>
  </cols>
  <sheetData>
    <row r="1" spans="1:53" ht="15.6" x14ac:dyDescent="0.25">
      <c r="B1" s="8" t="s">
        <v>144</v>
      </c>
      <c r="C1" s="8"/>
      <c r="S1" s="42" t="s">
        <v>72</v>
      </c>
    </row>
    <row r="2" spans="1:53" ht="15.6" x14ac:dyDescent="0.25">
      <c r="B2" s="8"/>
      <c r="C2" s="8"/>
      <c r="S2" s="40">
        <v>2009</v>
      </c>
    </row>
    <row r="3" spans="1:53" ht="15" customHeight="1" x14ac:dyDescent="0.25">
      <c r="B3" s="247" t="s">
        <v>7</v>
      </c>
      <c r="C3" s="247"/>
      <c r="D3" s="248"/>
      <c r="E3" s="249" t="s">
        <v>252</v>
      </c>
      <c r="F3" s="250"/>
      <c r="G3" s="12"/>
      <c r="H3" s="12"/>
      <c r="I3" s="12"/>
      <c r="J3" s="12"/>
      <c r="K3" s="12"/>
      <c r="L3" s="12"/>
      <c r="S3" s="40">
        <v>2010</v>
      </c>
    </row>
    <row r="4" spans="1:53" ht="15" customHeight="1" x14ac:dyDescent="0.25">
      <c r="B4" s="247" t="s">
        <v>8</v>
      </c>
      <c r="C4" s="247"/>
      <c r="D4" s="247"/>
      <c r="E4" s="251" t="s">
        <v>252</v>
      </c>
      <c r="F4" s="252"/>
      <c r="G4" s="252"/>
      <c r="H4" s="252"/>
      <c r="I4" s="252"/>
      <c r="J4" s="252"/>
      <c r="K4" s="252"/>
      <c r="L4" s="253"/>
      <c r="S4" s="40">
        <v>2011</v>
      </c>
    </row>
    <row r="5" spans="1:53" ht="15" customHeight="1" x14ac:dyDescent="0.25">
      <c r="B5" s="13" t="s">
        <v>73</v>
      </c>
      <c r="C5" s="10"/>
      <c r="D5" s="10"/>
      <c r="E5" s="263">
        <v>2020</v>
      </c>
      <c r="F5" s="264"/>
      <c r="G5" s="14"/>
      <c r="H5" s="14"/>
      <c r="I5" s="14"/>
      <c r="J5" s="14"/>
      <c r="K5" s="14"/>
      <c r="L5" s="14"/>
      <c r="S5" s="40">
        <v>2012</v>
      </c>
    </row>
    <row r="6" spans="1:53" x14ac:dyDescent="0.25"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S6" s="40">
        <v>2013</v>
      </c>
    </row>
    <row r="7" spans="1:53" s="18" customFormat="1" ht="35.1" customHeight="1" x14ac:dyDescent="0.25">
      <c r="A7" s="17"/>
      <c r="B7" s="254" t="s">
        <v>13</v>
      </c>
      <c r="C7" s="255"/>
      <c r="D7" s="255"/>
      <c r="E7" s="255"/>
      <c r="F7" s="261" t="str">
        <f>"OSNOVNA PLAČA 
" &amp; "december " &amp; E5-1 &amp; "
(2. odst. 28. člena KPJS)"</f>
        <v>OSNOVNA PLAČA 
december 2019
(2. odst. 28. člena KPJS)</v>
      </c>
      <c r="G7" s="260" t="s">
        <v>128</v>
      </c>
      <c r="H7" s="260"/>
      <c r="I7" s="260"/>
      <c r="J7" s="260"/>
      <c r="K7" s="260"/>
      <c r="L7" s="260"/>
      <c r="M7" s="43"/>
      <c r="N7" s="43"/>
      <c r="O7" s="43"/>
      <c r="P7" s="43"/>
      <c r="Q7" s="43"/>
      <c r="R7" s="43"/>
      <c r="S7" s="40">
        <v>2014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</row>
    <row r="8" spans="1:53" ht="35.1" customHeight="1" thickBot="1" x14ac:dyDescent="0.3">
      <c r="A8" s="19" t="s">
        <v>145</v>
      </c>
      <c r="B8" s="256" t="s">
        <v>2</v>
      </c>
      <c r="C8" s="257"/>
      <c r="D8" s="20" t="s">
        <v>11</v>
      </c>
      <c r="E8" s="21" t="s">
        <v>12</v>
      </c>
      <c r="F8" s="262"/>
      <c r="G8" s="22" t="s">
        <v>49</v>
      </c>
      <c r="H8" s="22" t="s">
        <v>50</v>
      </c>
      <c r="I8" s="22" t="s">
        <v>51</v>
      </c>
      <c r="J8" s="22" t="s">
        <v>52</v>
      </c>
      <c r="K8" s="23" t="s">
        <v>53</v>
      </c>
      <c r="L8" s="22" t="s">
        <v>54</v>
      </c>
      <c r="S8" s="40">
        <v>2015</v>
      </c>
    </row>
    <row r="9" spans="1:53" s="30" customFormat="1" ht="13.8" thickTop="1" x14ac:dyDescent="0.25">
      <c r="A9" s="24">
        <v>0</v>
      </c>
      <c r="B9" s="258">
        <v>1</v>
      </c>
      <c r="C9" s="259"/>
      <c r="D9" s="25">
        <v>2</v>
      </c>
      <c r="E9" s="26">
        <v>3</v>
      </c>
      <c r="F9" s="27">
        <v>5</v>
      </c>
      <c r="G9" s="28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44"/>
      <c r="N9" s="44"/>
      <c r="O9" s="44"/>
      <c r="P9" s="44"/>
      <c r="Q9" s="44"/>
      <c r="R9" s="44"/>
      <c r="S9" s="40">
        <v>2016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1:53" ht="30.75" customHeight="1" x14ac:dyDescent="0.25">
      <c r="A10" s="31">
        <v>1</v>
      </c>
      <c r="B10" s="244" t="s">
        <v>146</v>
      </c>
      <c r="C10" s="244"/>
      <c r="D10" s="1" t="s">
        <v>246</v>
      </c>
      <c r="E10" s="2">
        <v>20</v>
      </c>
      <c r="F10" s="3">
        <v>1000</v>
      </c>
      <c r="G10" s="3">
        <v>1000</v>
      </c>
      <c r="H10" s="3">
        <v>1000</v>
      </c>
      <c r="I10" s="3">
        <v>1000</v>
      </c>
      <c r="J10" s="3">
        <v>1000</v>
      </c>
      <c r="K10" s="3">
        <v>1000</v>
      </c>
      <c r="L10" s="3">
        <v>1000</v>
      </c>
      <c r="S10" s="40">
        <v>2017</v>
      </c>
    </row>
    <row r="11" spans="1:53" ht="30.75" customHeight="1" x14ac:dyDescent="0.25">
      <c r="A11" s="31">
        <v>2</v>
      </c>
      <c r="B11" s="244" t="s">
        <v>147</v>
      </c>
      <c r="C11" s="244"/>
      <c r="D11" s="1"/>
      <c r="E11" s="4"/>
      <c r="F11" s="5"/>
      <c r="G11" s="5"/>
      <c r="H11" s="5"/>
      <c r="I11" s="5"/>
      <c r="J11" s="5"/>
      <c r="K11" s="5"/>
      <c r="L11" s="5"/>
      <c r="S11" s="40">
        <v>2018</v>
      </c>
    </row>
    <row r="12" spans="1:53" ht="30.75" customHeight="1" x14ac:dyDescent="0.25">
      <c r="A12" s="31">
        <v>3</v>
      </c>
      <c r="B12" s="244" t="s">
        <v>148</v>
      </c>
      <c r="C12" s="244"/>
      <c r="D12" s="1"/>
      <c r="E12" s="4"/>
      <c r="F12" s="5"/>
      <c r="G12" s="5"/>
      <c r="H12" s="5"/>
      <c r="I12" s="5"/>
      <c r="J12" s="5"/>
      <c r="K12" s="5"/>
      <c r="L12" s="5"/>
      <c r="S12" s="40">
        <v>2019</v>
      </c>
    </row>
    <row r="13" spans="1:53" ht="30.75" customHeight="1" x14ac:dyDescent="0.25">
      <c r="A13" s="31">
        <v>4</v>
      </c>
      <c r="B13" s="244" t="s">
        <v>149</v>
      </c>
      <c r="C13" s="244"/>
      <c r="D13" s="1"/>
      <c r="E13" s="4"/>
      <c r="F13" s="5"/>
      <c r="G13" s="5"/>
      <c r="H13" s="5"/>
      <c r="I13" s="5"/>
      <c r="J13" s="5"/>
      <c r="K13" s="5"/>
      <c r="L13" s="5"/>
      <c r="S13" s="40">
        <v>2020</v>
      </c>
    </row>
    <row r="14" spans="1:53" ht="30.75" customHeight="1" x14ac:dyDescent="0.25">
      <c r="A14" s="31">
        <v>5</v>
      </c>
      <c r="B14" s="244" t="s">
        <v>150</v>
      </c>
      <c r="C14" s="244"/>
      <c r="D14" s="1"/>
      <c r="E14" s="4"/>
      <c r="F14" s="5"/>
      <c r="G14" s="5"/>
      <c r="H14" s="5"/>
      <c r="I14" s="5"/>
      <c r="J14" s="5"/>
      <c r="K14" s="5"/>
      <c r="L14" s="5"/>
      <c r="S14" s="40">
        <v>2021</v>
      </c>
    </row>
    <row r="15" spans="1:53" ht="30.75" customHeight="1" x14ac:dyDescent="0.25">
      <c r="A15" s="31">
        <v>6</v>
      </c>
      <c r="B15" s="244" t="s">
        <v>151</v>
      </c>
      <c r="C15" s="244"/>
      <c r="D15" s="1"/>
      <c r="E15" s="4"/>
      <c r="F15" s="5"/>
      <c r="G15" s="5"/>
      <c r="H15" s="5"/>
      <c r="I15" s="5"/>
      <c r="J15" s="5"/>
      <c r="K15" s="5"/>
      <c r="L15" s="5"/>
      <c r="S15" s="40">
        <v>2022</v>
      </c>
    </row>
    <row r="16" spans="1:53" ht="30.75" customHeight="1" x14ac:dyDescent="0.25">
      <c r="A16" s="31">
        <v>7</v>
      </c>
      <c r="B16" s="244" t="s">
        <v>152</v>
      </c>
      <c r="C16" s="244"/>
      <c r="D16" s="1"/>
      <c r="E16" s="4"/>
      <c r="F16" s="5"/>
      <c r="G16" s="5"/>
      <c r="H16" s="5"/>
      <c r="I16" s="5"/>
      <c r="J16" s="5"/>
      <c r="K16" s="5"/>
      <c r="L16" s="5"/>
      <c r="S16" s="40">
        <v>2023</v>
      </c>
    </row>
    <row r="17" spans="1:19" ht="30.75" customHeight="1" x14ac:dyDescent="0.25">
      <c r="A17" s="31">
        <v>8</v>
      </c>
      <c r="B17" s="244" t="s">
        <v>153</v>
      </c>
      <c r="C17" s="244"/>
      <c r="D17" s="1"/>
      <c r="E17" s="4"/>
      <c r="F17" s="5"/>
      <c r="G17" s="5"/>
      <c r="H17" s="5"/>
      <c r="I17" s="5"/>
      <c r="J17" s="5"/>
      <c r="K17" s="5"/>
      <c r="L17" s="5"/>
      <c r="S17" s="40">
        <v>2024</v>
      </c>
    </row>
    <row r="18" spans="1:19" ht="30.75" customHeight="1" x14ac:dyDescent="0.25">
      <c r="A18" s="31">
        <v>9</v>
      </c>
      <c r="B18" s="244" t="s">
        <v>154</v>
      </c>
      <c r="C18" s="244"/>
      <c r="D18" s="1"/>
      <c r="E18" s="4"/>
      <c r="F18" s="5"/>
      <c r="G18" s="5"/>
      <c r="H18" s="5"/>
      <c r="I18" s="5"/>
      <c r="J18" s="5"/>
      <c r="K18" s="5"/>
      <c r="L18" s="5"/>
      <c r="S18" s="40">
        <v>2025</v>
      </c>
    </row>
    <row r="19" spans="1:19" ht="30.75" customHeight="1" x14ac:dyDescent="0.25">
      <c r="A19" s="31">
        <v>10</v>
      </c>
      <c r="B19" s="244" t="s">
        <v>155</v>
      </c>
      <c r="C19" s="244"/>
      <c r="D19" s="1"/>
      <c r="E19" s="4"/>
      <c r="F19" s="5"/>
      <c r="G19" s="5"/>
      <c r="H19" s="5"/>
      <c r="I19" s="5"/>
      <c r="J19" s="5"/>
      <c r="K19" s="5"/>
      <c r="L19" s="5"/>
      <c r="S19" s="40">
        <v>2026</v>
      </c>
    </row>
    <row r="20" spans="1:19" ht="30.75" customHeight="1" x14ac:dyDescent="0.25">
      <c r="A20" s="31">
        <v>11</v>
      </c>
      <c r="B20" s="244" t="s">
        <v>156</v>
      </c>
      <c r="C20" s="244"/>
      <c r="D20" s="1"/>
      <c r="E20" s="4"/>
      <c r="F20" s="5"/>
      <c r="G20" s="5"/>
      <c r="H20" s="5"/>
      <c r="I20" s="5"/>
      <c r="J20" s="5"/>
      <c r="K20" s="5"/>
      <c r="L20" s="5"/>
      <c r="S20" s="40">
        <v>2027</v>
      </c>
    </row>
    <row r="21" spans="1:19" ht="30.75" customHeight="1" x14ac:dyDescent="0.25">
      <c r="A21" s="31">
        <v>12</v>
      </c>
      <c r="B21" s="244" t="s">
        <v>157</v>
      </c>
      <c r="C21" s="244"/>
      <c r="D21" s="1"/>
      <c r="E21" s="4"/>
      <c r="F21" s="5"/>
      <c r="G21" s="5"/>
      <c r="H21" s="5"/>
      <c r="I21" s="5"/>
      <c r="J21" s="5"/>
      <c r="K21" s="5"/>
      <c r="L21" s="5"/>
      <c r="S21" s="40">
        <v>2028</v>
      </c>
    </row>
    <row r="22" spans="1:19" ht="30.75" customHeight="1" x14ac:dyDescent="0.25">
      <c r="A22" s="31">
        <v>13</v>
      </c>
      <c r="B22" s="244" t="s">
        <v>158</v>
      </c>
      <c r="C22" s="244"/>
      <c r="D22" s="1"/>
      <c r="E22" s="4"/>
      <c r="F22" s="5"/>
      <c r="G22" s="5"/>
      <c r="H22" s="5"/>
      <c r="I22" s="5"/>
      <c r="J22" s="5"/>
      <c r="K22" s="5"/>
      <c r="L22" s="5"/>
      <c r="S22" s="40">
        <v>2024</v>
      </c>
    </row>
    <row r="23" spans="1:19" ht="30.75" customHeight="1" x14ac:dyDescent="0.25">
      <c r="A23" s="31">
        <v>14</v>
      </c>
      <c r="B23" s="244" t="s">
        <v>159</v>
      </c>
      <c r="C23" s="244"/>
      <c r="D23" s="1"/>
      <c r="E23" s="4"/>
      <c r="F23" s="5"/>
      <c r="G23" s="5"/>
      <c r="H23" s="5"/>
      <c r="I23" s="5"/>
      <c r="J23" s="5"/>
      <c r="K23" s="5"/>
      <c r="L23" s="5"/>
      <c r="S23" s="40">
        <v>2025</v>
      </c>
    </row>
    <row r="24" spans="1:19" ht="30.75" customHeight="1" x14ac:dyDescent="0.25">
      <c r="A24" s="31">
        <v>15</v>
      </c>
      <c r="B24" s="244" t="s">
        <v>160</v>
      </c>
      <c r="C24" s="244"/>
      <c r="D24" s="1"/>
      <c r="E24" s="4"/>
      <c r="F24" s="5"/>
      <c r="G24" s="5"/>
      <c r="H24" s="5"/>
      <c r="I24" s="5"/>
      <c r="J24" s="5"/>
      <c r="K24" s="5"/>
      <c r="L24" s="5"/>
      <c r="S24" s="40">
        <v>2026</v>
      </c>
    </row>
    <row r="25" spans="1:19" ht="30.75" customHeight="1" x14ac:dyDescent="0.25">
      <c r="A25" s="31">
        <v>16</v>
      </c>
      <c r="B25" s="244" t="s">
        <v>161</v>
      </c>
      <c r="C25" s="244"/>
      <c r="D25" s="1"/>
      <c r="E25" s="4"/>
      <c r="F25" s="5"/>
      <c r="G25" s="5"/>
      <c r="H25" s="5"/>
      <c r="I25" s="5"/>
      <c r="J25" s="5"/>
      <c r="K25" s="5"/>
      <c r="L25" s="5"/>
      <c r="S25" s="40">
        <v>2027</v>
      </c>
    </row>
    <row r="26" spans="1:19" ht="30.75" customHeight="1" x14ac:dyDescent="0.25">
      <c r="A26" s="31">
        <v>17</v>
      </c>
      <c r="B26" s="244" t="s">
        <v>162</v>
      </c>
      <c r="C26" s="244"/>
      <c r="D26" s="1"/>
      <c r="E26" s="4"/>
      <c r="F26" s="5"/>
      <c r="G26" s="5"/>
      <c r="H26" s="5"/>
      <c r="I26" s="5"/>
      <c r="J26" s="5"/>
      <c r="K26" s="5"/>
      <c r="L26" s="5"/>
      <c r="S26" s="40">
        <v>2028</v>
      </c>
    </row>
    <row r="27" spans="1:19" ht="30.75" customHeight="1" x14ac:dyDescent="0.25">
      <c r="A27" s="31">
        <v>18</v>
      </c>
      <c r="B27" s="244" t="s">
        <v>163</v>
      </c>
      <c r="C27" s="244"/>
      <c r="D27" s="1"/>
      <c r="E27" s="4"/>
      <c r="F27" s="5"/>
      <c r="G27" s="5"/>
      <c r="H27" s="5"/>
      <c r="I27" s="5"/>
      <c r="J27" s="5"/>
      <c r="K27" s="5"/>
      <c r="L27" s="5"/>
      <c r="S27" s="40">
        <v>2024</v>
      </c>
    </row>
    <row r="28" spans="1:19" ht="30.75" customHeight="1" x14ac:dyDescent="0.25">
      <c r="A28" s="31">
        <v>19</v>
      </c>
      <c r="B28" s="244" t="s">
        <v>164</v>
      </c>
      <c r="C28" s="244"/>
      <c r="D28" s="1"/>
      <c r="E28" s="4"/>
      <c r="F28" s="5"/>
      <c r="G28" s="5"/>
      <c r="H28" s="5"/>
      <c r="I28" s="5"/>
      <c r="J28" s="5"/>
      <c r="K28" s="5"/>
      <c r="L28" s="5"/>
      <c r="S28" s="40">
        <v>2025</v>
      </c>
    </row>
    <row r="29" spans="1:19" ht="30.75" customHeight="1" x14ac:dyDescent="0.25">
      <c r="A29" s="31">
        <v>20</v>
      </c>
      <c r="B29" s="244" t="s">
        <v>165</v>
      </c>
      <c r="C29" s="244"/>
      <c r="D29" s="1"/>
      <c r="E29" s="4"/>
      <c r="F29" s="5"/>
      <c r="G29" s="5"/>
      <c r="H29" s="5"/>
      <c r="I29" s="5"/>
      <c r="J29" s="5"/>
      <c r="K29" s="5"/>
      <c r="L29" s="5"/>
      <c r="S29" s="40">
        <v>2026</v>
      </c>
    </row>
    <row r="30" spans="1:19" ht="30.75" customHeight="1" x14ac:dyDescent="0.25">
      <c r="A30" s="31">
        <v>21</v>
      </c>
      <c r="B30" s="244" t="s">
        <v>166</v>
      </c>
      <c r="C30" s="244"/>
      <c r="D30" s="1"/>
      <c r="E30" s="4"/>
      <c r="F30" s="5"/>
      <c r="G30" s="5"/>
      <c r="H30" s="5"/>
      <c r="I30" s="5"/>
      <c r="J30" s="5"/>
      <c r="K30" s="5"/>
      <c r="L30" s="5"/>
      <c r="S30" s="40">
        <v>2027</v>
      </c>
    </row>
    <row r="31" spans="1:19" ht="30.75" customHeight="1" x14ac:dyDescent="0.25">
      <c r="A31" s="31">
        <v>22</v>
      </c>
      <c r="B31" s="244" t="s">
        <v>167</v>
      </c>
      <c r="C31" s="244"/>
      <c r="D31" s="1"/>
      <c r="E31" s="4"/>
      <c r="F31" s="5"/>
      <c r="G31" s="5"/>
      <c r="H31" s="5"/>
      <c r="I31" s="5"/>
      <c r="J31" s="5"/>
      <c r="K31" s="5"/>
      <c r="L31" s="5"/>
      <c r="S31" s="40">
        <v>2028</v>
      </c>
    </row>
    <row r="32" spans="1:19" ht="30.75" customHeight="1" x14ac:dyDescent="0.25">
      <c r="A32" s="31">
        <v>23</v>
      </c>
      <c r="B32" s="244" t="s">
        <v>168</v>
      </c>
      <c r="C32" s="244"/>
      <c r="D32" s="1"/>
      <c r="E32" s="4"/>
      <c r="F32" s="5"/>
      <c r="G32" s="5"/>
      <c r="H32" s="5"/>
      <c r="I32" s="5"/>
      <c r="J32" s="5"/>
      <c r="K32" s="5"/>
      <c r="L32" s="5"/>
      <c r="S32" s="40">
        <v>2024</v>
      </c>
    </row>
    <row r="33" spans="1:19" ht="30.75" customHeight="1" x14ac:dyDescent="0.25">
      <c r="A33" s="31">
        <v>24</v>
      </c>
      <c r="B33" s="244" t="s">
        <v>169</v>
      </c>
      <c r="C33" s="244"/>
      <c r="D33" s="1"/>
      <c r="E33" s="4"/>
      <c r="F33" s="5"/>
      <c r="G33" s="5"/>
      <c r="H33" s="5"/>
      <c r="I33" s="5"/>
      <c r="J33" s="5"/>
      <c r="K33" s="5"/>
      <c r="L33" s="5"/>
      <c r="S33" s="40">
        <v>2025</v>
      </c>
    </row>
    <row r="34" spans="1:19" ht="30.75" customHeight="1" x14ac:dyDescent="0.25">
      <c r="A34" s="31">
        <v>25</v>
      </c>
      <c r="B34" s="244" t="s">
        <v>170</v>
      </c>
      <c r="C34" s="244"/>
      <c r="D34" s="1"/>
      <c r="E34" s="4"/>
      <c r="F34" s="5"/>
      <c r="G34" s="5"/>
      <c r="H34" s="5"/>
      <c r="I34" s="5"/>
      <c r="J34" s="5"/>
      <c r="K34" s="5"/>
      <c r="L34" s="5"/>
      <c r="S34" s="40">
        <v>2026</v>
      </c>
    </row>
    <row r="35" spans="1:19" ht="30.75" customHeight="1" x14ac:dyDescent="0.25">
      <c r="A35" s="31">
        <v>26</v>
      </c>
      <c r="B35" s="244" t="s">
        <v>171</v>
      </c>
      <c r="C35" s="244"/>
      <c r="D35" s="1"/>
      <c r="E35" s="4"/>
      <c r="F35" s="5"/>
      <c r="G35" s="5"/>
      <c r="H35" s="5"/>
      <c r="I35" s="5"/>
      <c r="J35" s="5"/>
      <c r="K35" s="5"/>
      <c r="L35" s="5"/>
      <c r="S35" s="40">
        <v>2022</v>
      </c>
    </row>
    <row r="36" spans="1:19" ht="30.75" customHeight="1" x14ac:dyDescent="0.25">
      <c r="A36" s="31">
        <v>27</v>
      </c>
      <c r="B36" s="244" t="s">
        <v>172</v>
      </c>
      <c r="C36" s="244"/>
      <c r="D36" s="1"/>
      <c r="E36" s="4"/>
      <c r="F36" s="5"/>
      <c r="G36" s="5"/>
      <c r="H36" s="5"/>
      <c r="I36" s="5"/>
      <c r="J36" s="5"/>
      <c r="K36" s="5"/>
      <c r="L36" s="5"/>
      <c r="S36" s="40">
        <v>2023</v>
      </c>
    </row>
    <row r="37" spans="1:19" ht="30.75" customHeight="1" x14ac:dyDescent="0.25">
      <c r="A37" s="31">
        <v>28</v>
      </c>
      <c r="B37" s="244" t="s">
        <v>173</v>
      </c>
      <c r="C37" s="244"/>
      <c r="D37" s="1"/>
      <c r="E37" s="4"/>
      <c r="F37" s="5"/>
      <c r="G37" s="5"/>
      <c r="H37" s="5"/>
      <c r="I37" s="5"/>
      <c r="J37" s="5"/>
      <c r="K37" s="5"/>
      <c r="L37" s="5"/>
      <c r="S37" s="40">
        <v>2024</v>
      </c>
    </row>
    <row r="38" spans="1:19" ht="30.75" customHeight="1" x14ac:dyDescent="0.25">
      <c r="A38" s="31">
        <v>29</v>
      </c>
      <c r="B38" s="244" t="s">
        <v>174</v>
      </c>
      <c r="C38" s="244"/>
      <c r="D38" s="1"/>
      <c r="E38" s="4"/>
      <c r="F38" s="5"/>
      <c r="G38" s="5"/>
      <c r="H38" s="5"/>
      <c r="I38" s="5"/>
      <c r="J38" s="5"/>
      <c r="K38" s="5"/>
      <c r="L38" s="5"/>
      <c r="S38" s="40">
        <v>2025</v>
      </c>
    </row>
    <row r="39" spans="1:19" ht="30.75" customHeight="1" x14ac:dyDescent="0.25">
      <c r="A39" s="31">
        <v>30</v>
      </c>
      <c r="B39" s="244" t="s">
        <v>175</v>
      </c>
      <c r="C39" s="244"/>
      <c r="D39" s="1"/>
      <c r="E39" s="4"/>
      <c r="F39" s="5"/>
      <c r="G39" s="5"/>
      <c r="H39" s="5"/>
      <c r="I39" s="5"/>
      <c r="J39" s="5"/>
      <c r="K39" s="5"/>
      <c r="L39" s="5"/>
      <c r="S39" s="40">
        <v>2026</v>
      </c>
    </row>
    <row r="40" spans="1:19" ht="30.75" customHeight="1" x14ac:dyDescent="0.25">
      <c r="A40" s="31">
        <v>31</v>
      </c>
      <c r="B40" s="244" t="s">
        <v>176</v>
      </c>
      <c r="C40" s="244"/>
      <c r="D40" s="1"/>
      <c r="E40" s="4"/>
      <c r="F40" s="5"/>
      <c r="G40" s="5"/>
      <c r="H40" s="5"/>
      <c r="I40" s="5"/>
      <c r="J40" s="5"/>
      <c r="K40" s="5"/>
      <c r="L40" s="5"/>
      <c r="S40" s="40">
        <v>2027</v>
      </c>
    </row>
    <row r="41" spans="1:19" ht="30.75" customHeight="1" x14ac:dyDescent="0.25">
      <c r="A41" s="31">
        <v>32</v>
      </c>
      <c r="B41" s="244" t="s">
        <v>177</v>
      </c>
      <c r="C41" s="244"/>
      <c r="D41" s="1"/>
      <c r="E41" s="4"/>
      <c r="F41" s="5"/>
      <c r="G41" s="5"/>
      <c r="H41" s="5"/>
      <c r="I41" s="5"/>
      <c r="J41" s="5"/>
      <c r="K41" s="5"/>
      <c r="L41" s="5"/>
      <c r="S41" s="40">
        <v>2028</v>
      </c>
    </row>
    <row r="42" spans="1:19" ht="30.75" customHeight="1" x14ac:dyDescent="0.25">
      <c r="A42" s="31">
        <v>33</v>
      </c>
      <c r="B42" s="244" t="s">
        <v>178</v>
      </c>
      <c r="C42" s="244"/>
      <c r="D42" s="1"/>
      <c r="E42" s="4"/>
      <c r="F42" s="5"/>
      <c r="G42" s="5"/>
      <c r="H42" s="5"/>
      <c r="I42" s="5"/>
      <c r="J42" s="5"/>
      <c r="K42" s="5"/>
      <c r="L42" s="5"/>
      <c r="S42" s="40">
        <v>2024</v>
      </c>
    </row>
    <row r="43" spans="1:19" ht="30.75" customHeight="1" x14ac:dyDescent="0.25">
      <c r="A43" s="31">
        <v>34</v>
      </c>
      <c r="B43" s="244" t="s">
        <v>179</v>
      </c>
      <c r="C43" s="244"/>
      <c r="D43" s="1"/>
      <c r="E43" s="4"/>
      <c r="F43" s="5"/>
      <c r="G43" s="5"/>
      <c r="H43" s="5"/>
      <c r="I43" s="5"/>
      <c r="J43" s="5"/>
      <c r="K43" s="5"/>
      <c r="L43" s="5"/>
      <c r="S43" s="40">
        <v>2025</v>
      </c>
    </row>
    <row r="44" spans="1:19" ht="30.75" customHeight="1" x14ac:dyDescent="0.25">
      <c r="A44" s="31">
        <v>35</v>
      </c>
      <c r="B44" s="244" t="s">
        <v>180</v>
      </c>
      <c r="C44" s="244"/>
      <c r="D44" s="1"/>
      <c r="E44" s="4"/>
      <c r="F44" s="5"/>
      <c r="G44" s="5"/>
      <c r="H44" s="5"/>
      <c r="I44" s="5"/>
      <c r="J44" s="5"/>
      <c r="K44" s="5"/>
      <c r="L44" s="5"/>
      <c r="S44" s="40">
        <v>2026</v>
      </c>
    </row>
    <row r="45" spans="1:19" ht="30.75" customHeight="1" x14ac:dyDescent="0.25">
      <c r="A45" s="31">
        <v>36</v>
      </c>
      <c r="B45" s="244" t="s">
        <v>181</v>
      </c>
      <c r="C45" s="244"/>
      <c r="D45" s="1"/>
      <c r="E45" s="4"/>
      <c r="F45" s="5"/>
      <c r="G45" s="5"/>
      <c r="H45" s="5"/>
      <c r="I45" s="5"/>
      <c r="J45" s="5"/>
      <c r="K45" s="5"/>
      <c r="L45" s="5"/>
      <c r="S45" s="40">
        <v>2027</v>
      </c>
    </row>
    <row r="46" spans="1:19" ht="30.75" customHeight="1" x14ac:dyDescent="0.25">
      <c r="A46" s="31">
        <v>37</v>
      </c>
      <c r="B46" s="244" t="s">
        <v>182</v>
      </c>
      <c r="C46" s="244"/>
      <c r="D46" s="1"/>
      <c r="E46" s="4"/>
      <c r="F46" s="5"/>
      <c r="G46" s="5"/>
      <c r="H46" s="5"/>
      <c r="I46" s="5"/>
      <c r="J46" s="5"/>
      <c r="K46" s="5"/>
      <c r="L46" s="5"/>
      <c r="S46" s="40">
        <v>2028</v>
      </c>
    </row>
    <row r="47" spans="1:19" ht="30.75" customHeight="1" x14ac:dyDescent="0.25">
      <c r="A47" s="31">
        <v>38</v>
      </c>
      <c r="B47" s="244" t="s">
        <v>183</v>
      </c>
      <c r="C47" s="244"/>
      <c r="D47" s="1"/>
      <c r="E47" s="4"/>
      <c r="F47" s="5"/>
      <c r="G47" s="5"/>
      <c r="H47" s="5"/>
      <c r="I47" s="5"/>
      <c r="J47" s="5"/>
      <c r="K47" s="5"/>
      <c r="L47" s="5"/>
      <c r="S47" s="40">
        <v>2028</v>
      </c>
    </row>
    <row r="48" spans="1:19" ht="30.75" customHeight="1" x14ac:dyDescent="0.25">
      <c r="A48" s="31">
        <v>39</v>
      </c>
      <c r="B48" s="244" t="s">
        <v>184</v>
      </c>
      <c r="C48" s="244"/>
      <c r="D48" s="1"/>
      <c r="E48" s="4"/>
      <c r="F48" s="5"/>
      <c r="G48" s="5"/>
      <c r="H48" s="5"/>
      <c r="I48" s="5"/>
      <c r="J48" s="5"/>
      <c r="K48" s="5"/>
      <c r="L48" s="5"/>
      <c r="S48" s="40">
        <v>2028</v>
      </c>
    </row>
    <row r="49" spans="1:19" ht="30.75" customHeight="1" x14ac:dyDescent="0.25">
      <c r="A49" s="31">
        <v>40</v>
      </c>
      <c r="B49" s="244" t="s">
        <v>185</v>
      </c>
      <c r="C49" s="244"/>
      <c r="D49" s="1"/>
      <c r="E49" s="4"/>
      <c r="F49" s="5"/>
      <c r="G49" s="5"/>
      <c r="H49" s="5"/>
      <c r="I49" s="5"/>
      <c r="J49" s="5"/>
      <c r="K49" s="5"/>
      <c r="L49" s="5"/>
      <c r="S49" s="40">
        <v>2028</v>
      </c>
    </row>
    <row r="50" spans="1:19" ht="30.75" customHeight="1" x14ac:dyDescent="0.25">
      <c r="A50" s="31">
        <v>41</v>
      </c>
      <c r="B50" s="244" t="s">
        <v>186</v>
      </c>
      <c r="C50" s="244"/>
      <c r="D50" s="1"/>
      <c r="E50" s="4"/>
      <c r="F50" s="5"/>
      <c r="G50" s="5"/>
      <c r="H50" s="5"/>
      <c r="I50" s="5"/>
      <c r="J50" s="5"/>
      <c r="K50" s="5"/>
      <c r="L50" s="5"/>
      <c r="S50" s="40">
        <v>2028</v>
      </c>
    </row>
    <row r="51" spans="1:19" ht="30.75" customHeight="1" x14ac:dyDescent="0.25">
      <c r="A51" s="31">
        <v>42</v>
      </c>
      <c r="B51" s="244" t="s">
        <v>187</v>
      </c>
      <c r="C51" s="244"/>
      <c r="D51" s="1"/>
      <c r="E51" s="4"/>
      <c r="F51" s="5"/>
      <c r="G51" s="5"/>
      <c r="H51" s="5"/>
      <c r="I51" s="5"/>
      <c r="J51" s="5"/>
      <c r="K51" s="5"/>
      <c r="L51" s="5"/>
      <c r="S51" s="40">
        <v>2028</v>
      </c>
    </row>
    <row r="52" spans="1:19" ht="30.75" customHeight="1" x14ac:dyDescent="0.25">
      <c r="A52" s="31">
        <v>43</v>
      </c>
      <c r="B52" s="244" t="s">
        <v>188</v>
      </c>
      <c r="C52" s="244"/>
      <c r="D52" s="1"/>
      <c r="E52" s="4"/>
      <c r="F52" s="5"/>
      <c r="G52" s="5"/>
      <c r="H52" s="5"/>
      <c r="I52" s="5"/>
      <c r="J52" s="5"/>
      <c r="K52" s="5"/>
      <c r="L52" s="5"/>
      <c r="S52" s="40">
        <v>2028</v>
      </c>
    </row>
    <row r="53" spans="1:19" ht="30.75" customHeight="1" x14ac:dyDescent="0.25">
      <c r="A53" s="31">
        <v>44</v>
      </c>
      <c r="B53" s="244" t="s">
        <v>189</v>
      </c>
      <c r="C53" s="244"/>
      <c r="D53" s="1"/>
      <c r="E53" s="4"/>
      <c r="F53" s="5"/>
      <c r="G53" s="5"/>
      <c r="H53" s="5"/>
      <c r="I53" s="5"/>
      <c r="J53" s="5"/>
      <c r="K53" s="5"/>
      <c r="L53" s="5"/>
      <c r="S53" s="40">
        <v>2028</v>
      </c>
    </row>
    <row r="54" spans="1:19" ht="30.75" customHeight="1" x14ac:dyDescent="0.25">
      <c r="A54" s="31">
        <v>45</v>
      </c>
      <c r="B54" s="244" t="s">
        <v>190</v>
      </c>
      <c r="C54" s="244"/>
      <c r="D54" s="1"/>
      <c r="E54" s="4"/>
      <c r="F54" s="5"/>
      <c r="G54" s="5"/>
      <c r="H54" s="5"/>
      <c r="I54" s="5"/>
      <c r="J54" s="5"/>
      <c r="K54" s="5"/>
      <c r="L54" s="5"/>
      <c r="S54" s="40">
        <v>2028</v>
      </c>
    </row>
    <row r="55" spans="1:19" ht="30.75" customHeight="1" x14ac:dyDescent="0.25">
      <c r="A55" s="31">
        <v>46</v>
      </c>
      <c r="B55" s="244" t="s">
        <v>191</v>
      </c>
      <c r="C55" s="244"/>
      <c r="D55" s="1"/>
      <c r="E55" s="4"/>
      <c r="F55" s="5"/>
      <c r="G55" s="5"/>
      <c r="H55" s="5"/>
      <c r="I55" s="5"/>
      <c r="J55" s="5"/>
      <c r="K55" s="5"/>
      <c r="L55" s="5"/>
      <c r="S55" s="40">
        <v>2028</v>
      </c>
    </row>
    <row r="56" spans="1:19" ht="30.75" customHeight="1" x14ac:dyDescent="0.25">
      <c r="A56" s="31">
        <v>47</v>
      </c>
      <c r="B56" s="244" t="s">
        <v>192</v>
      </c>
      <c r="C56" s="244"/>
      <c r="D56" s="1"/>
      <c r="E56" s="4"/>
      <c r="F56" s="5"/>
      <c r="G56" s="5"/>
      <c r="H56" s="5"/>
      <c r="I56" s="5"/>
      <c r="J56" s="5"/>
      <c r="K56" s="5"/>
      <c r="L56" s="5"/>
      <c r="S56" s="40">
        <v>2028</v>
      </c>
    </row>
    <row r="57" spans="1:19" ht="30.75" customHeight="1" x14ac:dyDescent="0.25">
      <c r="A57" s="31">
        <v>48</v>
      </c>
      <c r="B57" s="244" t="s">
        <v>193</v>
      </c>
      <c r="C57" s="244"/>
      <c r="D57" s="1"/>
      <c r="E57" s="4"/>
      <c r="F57" s="5"/>
      <c r="G57" s="5"/>
      <c r="H57" s="5"/>
      <c r="I57" s="5"/>
      <c r="J57" s="5"/>
      <c r="K57" s="5"/>
      <c r="L57" s="5"/>
      <c r="S57" s="40">
        <v>2028</v>
      </c>
    </row>
    <row r="58" spans="1:19" ht="30.75" customHeight="1" x14ac:dyDescent="0.25">
      <c r="A58" s="31">
        <v>49</v>
      </c>
      <c r="B58" s="244" t="s">
        <v>194</v>
      </c>
      <c r="C58" s="244"/>
      <c r="D58" s="1"/>
      <c r="E58" s="4"/>
      <c r="F58" s="5"/>
      <c r="G58" s="5"/>
      <c r="H58" s="5"/>
      <c r="I58" s="5"/>
      <c r="J58" s="5"/>
      <c r="K58" s="5"/>
      <c r="L58" s="5"/>
      <c r="S58" s="40">
        <v>2028</v>
      </c>
    </row>
    <row r="59" spans="1:19" ht="30.75" customHeight="1" x14ac:dyDescent="0.25">
      <c r="A59" s="31">
        <v>50</v>
      </c>
      <c r="B59" s="244" t="s">
        <v>195</v>
      </c>
      <c r="C59" s="244"/>
      <c r="D59" s="1"/>
      <c r="E59" s="4"/>
      <c r="F59" s="5"/>
      <c r="G59" s="5"/>
      <c r="H59" s="5"/>
      <c r="I59" s="5"/>
      <c r="J59" s="5"/>
      <c r="K59" s="5"/>
      <c r="L59" s="5"/>
      <c r="S59" s="40">
        <v>2028</v>
      </c>
    </row>
    <row r="60" spans="1:19" ht="30.75" customHeight="1" x14ac:dyDescent="0.25">
      <c r="A60" s="31">
        <v>51</v>
      </c>
      <c r="B60" s="244" t="s">
        <v>196</v>
      </c>
      <c r="C60" s="244"/>
      <c r="D60" s="1"/>
      <c r="E60" s="4"/>
      <c r="F60" s="5"/>
      <c r="G60" s="5"/>
      <c r="H60" s="5"/>
      <c r="I60" s="5"/>
      <c r="J60" s="5"/>
      <c r="K60" s="5"/>
      <c r="L60" s="5"/>
      <c r="S60" s="40">
        <v>2028</v>
      </c>
    </row>
    <row r="61" spans="1:19" ht="30.75" customHeight="1" x14ac:dyDescent="0.25">
      <c r="A61" s="31">
        <v>52</v>
      </c>
      <c r="B61" s="244" t="s">
        <v>197</v>
      </c>
      <c r="C61" s="244"/>
      <c r="D61" s="1"/>
      <c r="E61" s="4"/>
      <c r="F61" s="5"/>
      <c r="G61" s="5"/>
      <c r="H61" s="5"/>
      <c r="I61" s="5"/>
      <c r="J61" s="5"/>
      <c r="K61" s="5"/>
      <c r="L61" s="5"/>
      <c r="S61" s="40">
        <v>2028</v>
      </c>
    </row>
    <row r="62" spans="1:19" ht="30.75" customHeight="1" x14ac:dyDescent="0.25">
      <c r="A62" s="31">
        <v>53</v>
      </c>
      <c r="B62" s="244" t="s">
        <v>198</v>
      </c>
      <c r="C62" s="244"/>
      <c r="D62" s="1"/>
      <c r="E62" s="4"/>
      <c r="F62" s="5"/>
      <c r="G62" s="5"/>
      <c r="H62" s="5"/>
      <c r="I62" s="5"/>
      <c r="J62" s="5"/>
      <c r="K62" s="5"/>
      <c r="L62" s="5"/>
      <c r="S62" s="40">
        <v>2028</v>
      </c>
    </row>
    <row r="63" spans="1:19" ht="30.75" customHeight="1" x14ac:dyDescent="0.25">
      <c r="A63" s="31">
        <v>54</v>
      </c>
      <c r="B63" s="244" t="s">
        <v>199</v>
      </c>
      <c r="C63" s="244"/>
      <c r="D63" s="1"/>
      <c r="E63" s="4"/>
      <c r="F63" s="5"/>
      <c r="G63" s="5"/>
      <c r="H63" s="5"/>
      <c r="I63" s="5"/>
      <c r="J63" s="5"/>
      <c r="K63" s="5"/>
      <c r="L63" s="5"/>
      <c r="S63" s="40">
        <v>2028</v>
      </c>
    </row>
    <row r="64" spans="1:19" ht="30.75" customHeight="1" x14ac:dyDescent="0.25">
      <c r="A64" s="31">
        <v>55</v>
      </c>
      <c r="B64" s="244" t="s">
        <v>200</v>
      </c>
      <c r="C64" s="244"/>
      <c r="D64" s="1"/>
      <c r="E64" s="4"/>
      <c r="F64" s="5"/>
      <c r="G64" s="5"/>
      <c r="H64" s="5"/>
      <c r="I64" s="5"/>
      <c r="J64" s="5"/>
      <c r="K64" s="5"/>
      <c r="L64" s="5"/>
      <c r="S64" s="40">
        <v>2028</v>
      </c>
    </row>
    <row r="65" spans="1:19" ht="30.75" customHeight="1" x14ac:dyDescent="0.25">
      <c r="A65" s="31">
        <v>56</v>
      </c>
      <c r="B65" s="244" t="s">
        <v>201</v>
      </c>
      <c r="C65" s="244"/>
      <c r="D65" s="1"/>
      <c r="E65" s="4"/>
      <c r="F65" s="5"/>
      <c r="G65" s="5"/>
      <c r="H65" s="5"/>
      <c r="I65" s="5"/>
      <c r="J65" s="5"/>
      <c r="K65" s="5"/>
      <c r="L65" s="5"/>
      <c r="S65" s="40">
        <v>2028</v>
      </c>
    </row>
    <row r="66" spans="1:19" ht="30.75" customHeight="1" x14ac:dyDescent="0.25">
      <c r="A66" s="31">
        <v>57</v>
      </c>
      <c r="B66" s="244" t="s">
        <v>202</v>
      </c>
      <c r="C66" s="244"/>
      <c r="D66" s="1"/>
      <c r="E66" s="4"/>
      <c r="F66" s="5"/>
      <c r="G66" s="5"/>
      <c r="H66" s="5"/>
      <c r="I66" s="5"/>
      <c r="J66" s="5"/>
      <c r="K66" s="5"/>
      <c r="L66" s="5"/>
      <c r="S66" s="40">
        <v>2028</v>
      </c>
    </row>
    <row r="67" spans="1:19" ht="30.75" customHeight="1" x14ac:dyDescent="0.25">
      <c r="A67" s="31">
        <v>58</v>
      </c>
      <c r="B67" s="244" t="s">
        <v>203</v>
      </c>
      <c r="C67" s="244"/>
      <c r="D67" s="1"/>
      <c r="E67" s="4"/>
      <c r="F67" s="5"/>
      <c r="G67" s="5"/>
      <c r="H67" s="5"/>
      <c r="I67" s="5"/>
      <c r="J67" s="5"/>
      <c r="K67" s="5"/>
      <c r="L67" s="5"/>
      <c r="S67" s="40">
        <v>2028</v>
      </c>
    </row>
    <row r="68" spans="1:19" ht="30.75" customHeight="1" x14ac:dyDescent="0.25">
      <c r="A68" s="31">
        <v>59</v>
      </c>
      <c r="B68" s="244" t="s">
        <v>204</v>
      </c>
      <c r="C68" s="244"/>
      <c r="D68" s="1"/>
      <c r="E68" s="4"/>
      <c r="F68" s="5"/>
      <c r="G68" s="5"/>
      <c r="H68" s="5"/>
      <c r="I68" s="5"/>
      <c r="J68" s="5"/>
      <c r="K68" s="5"/>
      <c r="L68" s="5"/>
      <c r="S68" s="40">
        <v>2028</v>
      </c>
    </row>
    <row r="69" spans="1:19" ht="30.75" customHeight="1" x14ac:dyDescent="0.25">
      <c r="A69" s="31">
        <v>60</v>
      </c>
      <c r="B69" s="244" t="s">
        <v>205</v>
      </c>
      <c r="C69" s="244"/>
      <c r="D69" s="1"/>
      <c r="E69" s="4"/>
      <c r="F69" s="5"/>
      <c r="G69" s="5"/>
      <c r="H69" s="5"/>
      <c r="I69" s="5"/>
      <c r="J69" s="5"/>
      <c r="K69" s="5"/>
      <c r="L69" s="5"/>
      <c r="S69" s="40">
        <v>2028</v>
      </c>
    </row>
    <row r="70" spans="1:19" ht="30.75" customHeight="1" x14ac:dyDescent="0.25">
      <c r="A70" s="31">
        <v>61</v>
      </c>
      <c r="B70" s="244" t="s">
        <v>206</v>
      </c>
      <c r="C70" s="244"/>
      <c r="D70" s="1"/>
      <c r="E70" s="4"/>
      <c r="F70" s="5"/>
      <c r="G70" s="5"/>
      <c r="H70" s="5"/>
      <c r="I70" s="5"/>
      <c r="J70" s="5"/>
      <c r="K70" s="5"/>
      <c r="L70" s="5"/>
      <c r="S70" s="40">
        <v>2028</v>
      </c>
    </row>
    <row r="71" spans="1:19" ht="30.75" customHeight="1" x14ac:dyDescent="0.25">
      <c r="A71" s="31">
        <v>62</v>
      </c>
      <c r="B71" s="244" t="s">
        <v>207</v>
      </c>
      <c r="C71" s="244"/>
      <c r="D71" s="1"/>
      <c r="E71" s="4"/>
      <c r="F71" s="5"/>
      <c r="G71" s="5"/>
      <c r="H71" s="5"/>
      <c r="I71" s="5"/>
      <c r="J71" s="5"/>
      <c r="K71" s="5"/>
      <c r="L71" s="5"/>
      <c r="S71" s="40">
        <v>2028</v>
      </c>
    </row>
    <row r="72" spans="1:19" ht="30.75" customHeight="1" x14ac:dyDescent="0.25">
      <c r="A72" s="31">
        <v>63</v>
      </c>
      <c r="B72" s="244" t="s">
        <v>208</v>
      </c>
      <c r="C72" s="244"/>
      <c r="D72" s="1"/>
      <c r="E72" s="4"/>
      <c r="F72" s="5"/>
      <c r="G72" s="5"/>
      <c r="H72" s="5"/>
      <c r="I72" s="5"/>
      <c r="J72" s="5"/>
      <c r="K72" s="5"/>
      <c r="L72" s="5"/>
      <c r="S72" s="40">
        <v>2028</v>
      </c>
    </row>
    <row r="73" spans="1:19" ht="30.75" customHeight="1" x14ac:dyDescent="0.25">
      <c r="A73" s="31">
        <v>64</v>
      </c>
      <c r="B73" s="244" t="s">
        <v>209</v>
      </c>
      <c r="C73" s="244"/>
      <c r="D73" s="1"/>
      <c r="E73" s="4"/>
      <c r="F73" s="5"/>
      <c r="G73" s="5"/>
      <c r="H73" s="5"/>
      <c r="I73" s="5"/>
      <c r="J73" s="5"/>
      <c r="K73" s="5"/>
      <c r="L73" s="5"/>
      <c r="S73" s="40">
        <v>2028</v>
      </c>
    </row>
    <row r="74" spans="1:19" ht="30.75" customHeight="1" x14ac:dyDescent="0.25">
      <c r="A74" s="31">
        <v>65</v>
      </c>
      <c r="B74" s="244" t="s">
        <v>210</v>
      </c>
      <c r="C74" s="244"/>
      <c r="D74" s="1"/>
      <c r="E74" s="4"/>
      <c r="F74" s="5"/>
      <c r="G74" s="5"/>
      <c r="H74" s="5"/>
      <c r="I74" s="5"/>
      <c r="J74" s="5"/>
      <c r="K74" s="5"/>
      <c r="L74" s="5"/>
      <c r="S74" s="40">
        <v>2028</v>
      </c>
    </row>
    <row r="75" spans="1:19" ht="30.75" customHeight="1" x14ac:dyDescent="0.25">
      <c r="A75" s="31">
        <v>66</v>
      </c>
      <c r="B75" s="244" t="s">
        <v>211</v>
      </c>
      <c r="C75" s="244"/>
      <c r="D75" s="1"/>
      <c r="E75" s="4"/>
      <c r="F75" s="5"/>
      <c r="G75" s="5"/>
      <c r="H75" s="5"/>
      <c r="I75" s="5"/>
      <c r="J75" s="5"/>
      <c r="K75" s="5"/>
      <c r="L75" s="5"/>
      <c r="S75" s="40">
        <v>2028</v>
      </c>
    </row>
    <row r="76" spans="1:19" ht="30.75" customHeight="1" x14ac:dyDescent="0.25">
      <c r="A76" s="31">
        <v>67</v>
      </c>
      <c r="B76" s="244" t="s">
        <v>212</v>
      </c>
      <c r="C76" s="244"/>
      <c r="D76" s="1"/>
      <c r="E76" s="4"/>
      <c r="F76" s="5"/>
      <c r="G76" s="5"/>
      <c r="H76" s="5"/>
      <c r="I76" s="5"/>
      <c r="J76" s="5"/>
      <c r="K76" s="5"/>
      <c r="L76" s="5"/>
      <c r="S76" s="40">
        <v>2028</v>
      </c>
    </row>
    <row r="77" spans="1:19" ht="30.75" customHeight="1" x14ac:dyDescent="0.25">
      <c r="A77" s="31">
        <v>68</v>
      </c>
      <c r="B77" s="244" t="s">
        <v>213</v>
      </c>
      <c r="C77" s="244"/>
      <c r="D77" s="1"/>
      <c r="E77" s="4"/>
      <c r="F77" s="5"/>
      <c r="G77" s="5"/>
      <c r="H77" s="5"/>
      <c r="I77" s="5"/>
      <c r="J77" s="5"/>
      <c r="K77" s="5"/>
      <c r="L77" s="5"/>
      <c r="S77" s="40">
        <v>2028</v>
      </c>
    </row>
    <row r="78" spans="1:19" ht="30.75" customHeight="1" x14ac:dyDescent="0.25">
      <c r="A78" s="31">
        <v>69</v>
      </c>
      <c r="B78" s="244" t="s">
        <v>214</v>
      </c>
      <c r="C78" s="244"/>
      <c r="D78" s="1"/>
      <c r="E78" s="4"/>
      <c r="F78" s="5"/>
      <c r="G78" s="5"/>
      <c r="H78" s="5"/>
      <c r="I78" s="5"/>
      <c r="J78" s="5"/>
      <c r="K78" s="5"/>
      <c r="L78" s="5"/>
      <c r="S78" s="40">
        <v>2028</v>
      </c>
    </row>
    <row r="79" spans="1:19" ht="30.75" customHeight="1" x14ac:dyDescent="0.25">
      <c r="A79" s="31">
        <v>70</v>
      </c>
      <c r="B79" s="244" t="s">
        <v>215</v>
      </c>
      <c r="C79" s="244"/>
      <c r="D79" s="1"/>
      <c r="E79" s="4"/>
      <c r="F79" s="5"/>
      <c r="G79" s="5"/>
      <c r="H79" s="5"/>
      <c r="I79" s="5"/>
      <c r="J79" s="5"/>
      <c r="K79" s="5"/>
      <c r="L79" s="5"/>
      <c r="S79" s="40">
        <v>2028</v>
      </c>
    </row>
    <row r="80" spans="1:19" ht="30.75" customHeight="1" x14ac:dyDescent="0.25">
      <c r="A80" s="31">
        <v>71</v>
      </c>
      <c r="B80" s="244" t="s">
        <v>216</v>
      </c>
      <c r="C80" s="244"/>
      <c r="D80" s="1"/>
      <c r="E80" s="4"/>
      <c r="F80" s="5"/>
      <c r="G80" s="5"/>
      <c r="H80" s="5"/>
      <c r="I80" s="5"/>
      <c r="J80" s="5"/>
      <c r="K80" s="5"/>
      <c r="L80" s="5"/>
      <c r="S80" s="40">
        <v>2028</v>
      </c>
    </row>
    <row r="81" spans="1:19" ht="30.75" customHeight="1" x14ac:dyDescent="0.25">
      <c r="A81" s="31">
        <v>72</v>
      </c>
      <c r="B81" s="244" t="s">
        <v>217</v>
      </c>
      <c r="C81" s="244"/>
      <c r="D81" s="1"/>
      <c r="E81" s="4"/>
      <c r="F81" s="5"/>
      <c r="G81" s="5"/>
      <c r="H81" s="5"/>
      <c r="I81" s="5"/>
      <c r="J81" s="5"/>
      <c r="K81" s="5"/>
      <c r="L81" s="5"/>
      <c r="S81" s="40">
        <v>2028</v>
      </c>
    </row>
    <row r="82" spans="1:19" ht="30.75" customHeight="1" x14ac:dyDescent="0.25">
      <c r="A82" s="31">
        <v>73</v>
      </c>
      <c r="B82" s="244" t="s">
        <v>218</v>
      </c>
      <c r="C82" s="244"/>
      <c r="D82" s="1"/>
      <c r="E82" s="4"/>
      <c r="F82" s="5"/>
      <c r="G82" s="5"/>
      <c r="H82" s="5"/>
      <c r="I82" s="5"/>
      <c r="J82" s="5"/>
      <c r="K82" s="5"/>
      <c r="L82" s="5"/>
      <c r="S82" s="40">
        <v>2028</v>
      </c>
    </row>
    <row r="83" spans="1:19" ht="30.75" customHeight="1" x14ac:dyDescent="0.25">
      <c r="A83" s="31">
        <v>74</v>
      </c>
      <c r="B83" s="244" t="s">
        <v>219</v>
      </c>
      <c r="C83" s="244"/>
      <c r="D83" s="1"/>
      <c r="E83" s="4"/>
      <c r="F83" s="5"/>
      <c r="G83" s="5"/>
      <c r="H83" s="5"/>
      <c r="I83" s="5"/>
      <c r="J83" s="5"/>
      <c r="K83" s="5"/>
      <c r="L83" s="5"/>
      <c r="S83" s="40">
        <v>2028</v>
      </c>
    </row>
    <row r="84" spans="1:19" ht="30.75" customHeight="1" x14ac:dyDescent="0.25">
      <c r="A84" s="31">
        <v>75</v>
      </c>
      <c r="B84" s="244" t="s">
        <v>220</v>
      </c>
      <c r="C84" s="244"/>
      <c r="D84" s="1"/>
      <c r="E84" s="4"/>
      <c r="F84" s="5"/>
      <c r="G84" s="5"/>
      <c r="H84" s="5"/>
      <c r="I84" s="5"/>
      <c r="J84" s="5"/>
      <c r="K84" s="5"/>
      <c r="L84" s="5"/>
      <c r="S84" s="40">
        <v>2028</v>
      </c>
    </row>
    <row r="85" spans="1:19" ht="30.75" customHeight="1" x14ac:dyDescent="0.25">
      <c r="A85" s="31">
        <v>76</v>
      </c>
      <c r="B85" s="244" t="s">
        <v>221</v>
      </c>
      <c r="C85" s="244"/>
      <c r="D85" s="1"/>
      <c r="E85" s="4"/>
      <c r="F85" s="5"/>
      <c r="G85" s="5"/>
      <c r="H85" s="5"/>
      <c r="I85" s="5"/>
      <c r="J85" s="5"/>
      <c r="K85" s="5"/>
      <c r="L85" s="5"/>
      <c r="S85" s="40">
        <v>2028</v>
      </c>
    </row>
    <row r="86" spans="1:19" ht="30.75" customHeight="1" x14ac:dyDescent="0.25">
      <c r="A86" s="31">
        <v>77</v>
      </c>
      <c r="B86" s="244" t="s">
        <v>222</v>
      </c>
      <c r="C86" s="244"/>
      <c r="D86" s="1"/>
      <c r="E86" s="4"/>
      <c r="F86" s="5"/>
      <c r="G86" s="5"/>
      <c r="H86" s="5"/>
      <c r="I86" s="5"/>
      <c r="J86" s="5"/>
      <c r="K86" s="5"/>
      <c r="L86" s="5"/>
      <c r="S86" s="40">
        <v>2028</v>
      </c>
    </row>
    <row r="87" spans="1:19" ht="30.75" customHeight="1" x14ac:dyDescent="0.25">
      <c r="A87" s="31">
        <v>78</v>
      </c>
      <c r="B87" s="244" t="s">
        <v>223</v>
      </c>
      <c r="C87" s="244"/>
      <c r="D87" s="1"/>
      <c r="E87" s="4"/>
      <c r="F87" s="5"/>
      <c r="G87" s="5"/>
      <c r="H87" s="5"/>
      <c r="I87" s="5"/>
      <c r="J87" s="5"/>
      <c r="K87" s="5"/>
      <c r="L87" s="5"/>
      <c r="S87" s="40">
        <v>2028</v>
      </c>
    </row>
    <row r="88" spans="1:19" ht="30.75" customHeight="1" x14ac:dyDescent="0.25">
      <c r="A88" s="31">
        <v>79</v>
      </c>
      <c r="B88" s="244" t="s">
        <v>224</v>
      </c>
      <c r="C88" s="244"/>
      <c r="D88" s="1"/>
      <c r="E88" s="4"/>
      <c r="F88" s="5"/>
      <c r="G88" s="5"/>
      <c r="H88" s="5"/>
      <c r="I88" s="5"/>
      <c r="J88" s="5"/>
      <c r="K88" s="5"/>
      <c r="L88" s="5"/>
      <c r="S88" s="40">
        <v>2028</v>
      </c>
    </row>
    <row r="89" spans="1:19" ht="30.75" customHeight="1" x14ac:dyDescent="0.25">
      <c r="A89" s="31">
        <v>80</v>
      </c>
      <c r="B89" s="244" t="s">
        <v>225</v>
      </c>
      <c r="C89" s="244"/>
      <c r="D89" s="1"/>
      <c r="E89" s="4"/>
      <c r="F89" s="5"/>
      <c r="G89" s="5"/>
      <c r="H89" s="5"/>
      <c r="I89" s="5"/>
      <c r="J89" s="5"/>
      <c r="K89" s="5"/>
      <c r="L89" s="5"/>
      <c r="S89" s="40">
        <v>2028</v>
      </c>
    </row>
    <row r="90" spans="1:19" ht="30.75" customHeight="1" x14ac:dyDescent="0.25">
      <c r="A90" s="31">
        <v>81</v>
      </c>
      <c r="B90" s="244" t="s">
        <v>226</v>
      </c>
      <c r="C90" s="244"/>
      <c r="D90" s="1"/>
      <c r="E90" s="4"/>
      <c r="F90" s="5"/>
      <c r="G90" s="5"/>
      <c r="H90" s="5"/>
      <c r="I90" s="5"/>
      <c r="J90" s="5"/>
      <c r="K90" s="5"/>
      <c r="L90" s="5"/>
      <c r="S90" s="40">
        <v>2028</v>
      </c>
    </row>
    <row r="91" spans="1:19" ht="30.75" customHeight="1" x14ac:dyDescent="0.25">
      <c r="A91" s="31">
        <v>82</v>
      </c>
      <c r="B91" s="244" t="s">
        <v>227</v>
      </c>
      <c r="C91" s="244"/>
      <c r="D91" s="1"/>
      <c r="E91" s="4"/>
      <c r="F91" s="5"/>
      <c r="G91" s="5"/>
      <c r="H91" s="5"/>
      <c r="I91" s="5"/>
      <c r="J91" s="5"/>
      <c r="K91" s="5"/>
      <c r="L91" s="5"/>
      <c r="S91" s="40">
        <v>2028</v>
      </c>
    </row>
    <row r="92" spans="1:19" ht="30.75" customHeight="1" x14ac:dyDescent="0.25">
      <c r="A92" s="31">
        <v>83</v>
      </c>
      <c r="B92" s="244" t="s">
        <v>228</v>
      </c>
      <c r="C92" s="244"/>
      <c r="D92" s="1"/>
      <c r="E92" s="4"/>
      <c r="F92" s="5"/>
      <c r="G92" s="5"/>
      <c r="H92" s="5"/>
      <c r="I92" s="5"/>
      <c r="J92" s="5"/>
      <c r="K92" s="5"/>
      <c r="L92" s="5"/>
      <c r="S92" s="40">
        <v>2028</v>
      </c>
    </row>
    <row r="93" spans="1:19" ht="30.75" customHeight="1" x14ac:dyDescent="0.25">
      <c r="A93" s="31">
        <v>84</v>
      </c>
      <c r="B93" s="244" t="s">
        <v>229</v>
      </c>
      <c r="C93" s="244"/>
      <c r="D93" s="1"/>
      <c r="E93" s="4"/>
      <c r="F93" s="5"/>
      <c r="G93" s="5"/>
      <c r="H93" s="5"/>
      <c r="I93" s="5"/>
      <c r="J93" s="5"/>
      <c r="K93" s="5"/>
      <c r="L93" s="5"/>
      <c r="S93" s="40">
        <v>2028</v>
      </c>
    </row>
    <row r="94" spans="1:19" ht="30.75" customHeight="1" x14ac:dyDescent="0.25">
      <c r="A94" s="31">
        <v>85</v>
      </c>
      <c r="B94" s="244" t="s">
        <v>230</v>
      </c>
      <c r="C94" s="244"/>
      <c r="D94" s="1"/>
      <c r="E94" s="4"/>
      <c r="F94" s="5"/>
      <c r="G94" s="5"/>
      <c r="H94" s="5"/>
      <c r="I94" s="5"/>
      <c r="J94" s="5"/>
      <c r="K94" s="5"/>
      <c r="L94" s="5"/>
      <c r="S94" s="40">
        <v>2028</v>
      </c>
    </row>
    <row r="95" spans="1:19" ht="30.75" customHeight="1" x14ac:dyDescent="0.25">
      <c r="A95" s="31">
        <v>86</v>
      </c>
      <c r="B95" s="244" t="s">
        <v>231</v>
      </c>
      <c r="C95" s="244"/>
      <c r="D95" s="1"/>
      <c r="E95" s="4"/>
      <c r="F95" s="5"/>
      <c r="G95" s="5"/>
      <c r="H95" s="5"/>
      <c r="I95" s="5"/>
      <c r="J95" s="5"/>
      <c r="K95" s="5"/>
      <c r="L95" s="5"/>
      <c r="S95" s="40">
        <v>2028</v>
      </c>
    </row>
    <row r="96" spans="1:19" ht="30.75" customHeight="1" x14ac:dyDescent="0.25">
      <c r="A96" s="31">
        <v>87</v>
      </c>
      <c r="B96" s="244" t="s">
        <v>232</v>
      </c>
      <c r="C96" s="244"/>
      <c r="D96" s="1"/>
      <c r="E96" s="4"/>
      <c r="F96" s="5"/>
      <c r="G96" s="5"/>
      <c r="H96" s="5"/>
      <c r="I96" s="5"/>
      <c r="J96" s="5"/>
      <c r="K96" s="5"/>
      <c r="L96" s="5"/>
      <c r="S96" s="40">
        <v>2028</v>
      </c>
    </row>
    <row r="97" spans="1:23" ht="30.75" customHeight="1" x14ac:dyDescent="0.25">
      <c r="A97" s="31">
        <v>88</v>
      </c>
      <c r="B97" s="244" t="s">
        <v>233</v>
      </c>
      <c r="C97" s="244"/>
      <c r="D97" s="1"/>
      <c r="E97" s="4"/>
      <c r="F97" s="5"/>
      <c r="G97" s="5"/>
      <c r="H97" s="5"/>
      <c r="I97" s="5"/>
      <c r="J97" s="5"/>
      <c r="K97" s="5"/>
      <c r="L97" s="5"/>
      <c r="S97" s="40">
        <v>2028</v>
      </c>
    </row>
    <row r="98" spans="1:23" ht="30.75" customHeight="1" x14ac:dyDescent="0.25">
      <c r="A98" s="31">
        <v>89</v>
      </c>
      <c r="B98" s="244" t="s">
        <v>234</v>
      </c>
      <c r="C98" s="244"/>
      <c r="D98" s="1"/>
      <c r="E98" s="4"/>
      <c r="F98" s="5"/>
      <c r="G98" s="5"/>
      <c r="H98" s="5"/>
      <c r="I98" s="5"/>
      <c r="J98" s="5"/>
      <c r="K98" s="5"/>
      <c r="L98" s="5"/>
      <c r="S98" s="40">
        <v>2028</v>
      </c>
    </row>
    <row r="99" spans="1:23" ht="30.75" customHeight="1" x14ac:dyDescent="0.25">
      <c r="A99" s="31">
        <v>90</v>
      </c>
      <c r="B99" s="244" t="s">
        <v>235</v>
      </c>
      <c r="C99" s="244"/>
      <c r="D99" s="1"/>
      <c r="E99" s="4"/>
      <c r="F99" s="5"/>
      <c r="G99" s="5"/>
      <c r="H99" s="5"/>
      <c r="I99" s="5"/>
      <c r="J99" s="5"/>
      <c r="K99" s="5"/>
      <c r="L99" s="5"/>
      <c r="S99" s="40">
        <v>2028</v>
      </c>
    </row>
    <row r="100" spans="1:23" ht="30.75" customHeight="1" x14ac:dyDescent="0.25">
      <c r="A100" s="31">
        <v>91</v>
      </c>
      <c r="B100" s="244" t="s">
        <v>236</v>
      </c>
      <c r="C100" s="244"/>
      <c r="D100" s="1"/>
      <c r="E100" s="4"/>
      <c r="F100" s="5"/>
      <c r="G100" s="5"/>
      <c r="H100" s="5"/>
      <c r="I100" s="5"/>
      <c r="J100" s="5"/>
      <c r="K100" s="5"/>
      <c r="L100" s="5"/>
      <c r="S100" s="40">
        <v>2028</v>
      </c>
    </row>
    <row r="101" spans="1:23" ht="30.75" customHeight="1" x14ac:dyDescent="0.25">
      <c r="A101" s="31">
        <v>92</v>
      </c>
      <c r="B101" s="244" t="s">
        <v>237</v>
      </c>
      <c r="C101" s="244"/>
      <c r="D101" s="1"/>
      <c r="E101" s="4"/>
      <c r="F101" s="5"/>
      <c r="G101" s="5"/>
      <c r="H101" s="5"/>
      <c r="I101" s="5"/>
      <c r="J101" s="5"/>
      <c r="K101" s="5"/>
      <c r="L101" s="5"/>
      <c r="S101" s="40">
        <v>2028</v>
      </c>
    </row>
    <row r="102" spans="1:23" ht="30.75" customHeight="1" x14ac:dyDescent="0.25">
      <c r="A102" s="31">
        <v>93</v>
      </c>
      <c r="B102" s="244" t="s">
        <v>238</v>
      </c>
      <c r="C102" s="244"/>
      <c r="D102" s="1"/>
      <c r="E102" s="4"/>
      <c r="F102" s="5"/>
      <c r="G102" s="5"/>
      <c r="H102" s="5"/>
      <c r="I102" s="5"/>
      <c r="J102" s="5"/>
      <c r="K102" s="5"/>
      <c r="L102" s="5"/>
      <c r="S102" s="40">
        <v>2028</v>
      </c>
    </row>
    <row r="103" spans="1:23" ht="30.75" customHeight="1" x14ac:dyDescent="0.25">
      <c r="A103" s="31">
        <v>94</v>
      </c>
      <c r="B103" s="244" t="s">
        <v>239</v>
      </c>
      <c r="C103" s="244"/>
      <c r="D103" s="1"/>
      <c r="E103" s="4"/>
      <c r="F103" s="5"/>
      <c r="G103" s="5"/>
      <c r="H103" s="5"/>
      <c r="I103" s="5"/>
      <c r="J103" s="5"/>
      <c r="K103" s="5"/>
      <c r="L103" s="5"/>
      <c r="S103" s="40">
        <v>2028</v>
      </c>
    </row>
    <row r="104" spans="1:23" ht="30.75" customHeight="1" x14ac:dyDescent="0.25">
      <c r="A104" s="31">
        <v>95</v>
      </c>
      <c r="B104" s="244" t="s">
        <v>240</v>
      </c>
      <c r="C104" s="244"/>
      <c r="D104" s="1"/>
      <c r="E104" s="4"/>
      <c r="F104" s="5"/>
      <c r="G104" s="5"/>
      <c r="H104" s="5"/>
      <c r="I104" s="5"/>
      <c r="J104" s="5"/>
      <c r="K104" s="5"/>
      <c r="L104" s="5"/>
      <c r="S104" s="40">
        <v>2028</v>
      </c>
    </row>
    <row r="105" spans="1:23" ht="30.75" customHeight="1" x14ac:dyDescent="0.25">
      <c r="A105" s="31">
        <v>96</v>
      </c>
      <c r="B105" s="244" t="s">
        <v>241</v>
      </c>
      <c r="C105" s="244"/>
      <c r="D105" s="1"/>
      <c r="E105" s="4"/>
      <c r="F105" s="5"/>
      <c r="G105" s="5"/>
      <c r="H105" s="5"/>
      <c r="I105" s="5"/>
      <c r="J105" s="5"/>
      <c r="K105" s="5"/>
      <c r="L105" s="5"/>
      <c r="S105" s="40">
        <v>2028</v>
      </c>
    </row>
    <row r="106" spans="1:23" ht="30.75" customHeight="1" x14ac:dyDescent="0.25">
      <c r="A106" s="31">
        <v>97</v>
      </c>
      <c r="B106" s="244" t="s">
        <v>242</v>
      </c>
      <c r="C106" s="244"/>
      <c r="D106" s="1"/>
      <c r="E106" s="4"/>
      <c r="F106" s="5"/>
      <c r="G106" s="5"/>
      <c r="H106" s="5"/>
      <c r="I106" s="5"/>
      <c r="J106" s="5"/>
      <c r="K106" s="5"/>
      <c r="L106" s="5"/>
      <c r="S106" s="40">
        <v>2028</v>
      </c>
    </row>
    <row r="107" spans="1:23" ht="30.75" customHeight="1" x14ac:dyDescent="0.25">
      <c r="A107" s="31">
        <v>98</v>
      </c>
      <c r="B107" s="244" t="s">
        <v>243</v>
      </c>
      <c r="C107" s="244"/>
      <c r="D107" s="1"/>
      <c r="E107" s="4"/>
      <c r="F107" s="5"/>
      <c r="G107" s="5"/>
      <c r="H107" s="5"/>
      <c r="I107" s="5"/>
      <c r="J107" s="5"/>
      <c r="K107" s="5"/>
      <c r="L107" s="5"/>
      <c r="S107" s="40">
        <v>2028</v>
      </c>
    </row>
    <row r="108" spans="1:23" ht="30.75" customHeight="1" x14ac:dyDescent="0.25">
      <c r="A108" s="31">
        <v>99</v>
      </c>
      <c r="B108" s="244" t="s">
        <v>244</v>
      </c>
      <c r="C108" s="244"/>
      <c r="D108" s="1"/>
      <c r="E108" s="4"/>
      <c r="F108" s="5"/>
      <c r="G108" s="5"/>
      <c r="H108" s="5"/>
      <c r="I108" s="5"/>
      <c r="J108" s="5"/>
      <c r="K108" s="5"/>
      <c r="L108" s="5"/>
      <c r="S108" s="40">
        <v>2028</v>
      </c>
    </row>
    <row r="109" spans="1:23" ht="30.75" customHeight="1" x14ac:dyDescent="0.25">
      <c r="A109" s="31">
        <v>100</v>
      </c>
      <c r="B109" s="244" t="s">
        <v>245</v>
      </c>
      <c r="C109" s="244"/>
      <c r="D109" s="1"/>
      <c r="E109" s="4"/>
      <c r="F109" s="5"/>
      <c r="G109" s="5"/>
      <c r="H109" s="5"/>
      <c r="I109" s="5"/>
      <c r="J109" s="5"/>
      <c r="K109" s="5"/>
      <c r="L109" s="5"/>
      <c r="S109" s="40">
        <v>2028</v>
      </c>
    </row>
    <row r="110" spans="1:23" s="33" customFormat="1" ht="13.8" thickBot="1" x14ac:dyDescent="0.3">
      <c r="B110" s="34"/>
      <c r="C110" s="35"/>
      <c r="D110" s="245" t="s">
        <v>101</v>
      </c>
      <c r="E110" s="246"/>
      <c r="F110" s="36">
        <f t="shared" ref="F110:L110" si="0">SUM(F10:F109)</f>
        <v>1000</v>
      </c>
      <c r="G110" s="37">
        <f t="shared" si="0"/>
        <v>1000</v>
      </c>
      <c r="H110" s="38">
        <f t="shared" si="0"/>
        <v>1000</v>
      </c>
      <c r="I110" s="38">
        <f t="shared" si="0"/>
        <v>1000</v>
      </c>
      <c r="J110" s="38">
        <f t="shared" si="0"/>
        <v>1000</v>
      </c>
      <c r="K110" s="38">
        <f t="shared" si="0"/>
        <v>1000</v>
      </c>
      <c r="L110" s="38">
        <f t="shared" si="0"/>
        <v>1000</v>
      </c>
      <c r="M110" s="39"/>
      <c r="S110" s="40">
        <v>2032</v>
      </c>
      <c r="W110" s="39"/>
    </row>
    <row r="111" spans="1:23" s="33" customFormat="1" x14ac:dyDescent="0.25">
      <c r="F111" s="41"/>
      <c r="G111" s="41"/>
      <c r="H111" s="41"/>
      <c r="I111" s="41"/>
      <c r="J111" s="41"/>
      <c r="K111" s="41"/>
      <c r="L111" s="41"/>
      <c r="M111" s="39"/>
      <c r="S111" s="40">
        <v>2033</v>
      </c>
      <c r="W111" s="39"/>
    </row>
    <row r="112" spans="1:23" s="33" customFormat="1" x14ac:dyDescent="0.25">
      <c r="F112" s="41"/>
      <c r="G112" s="41"/>
      <c r="H112" s="41"/>
      <c r="I112" s="41"/>
      <c r="J112" s="41"/>
      <c r="K112" s="41"/>
      <c r="L112" s="41"/>
      <c r="M112" s="39"/>
      <c r="S112" s="40">
        <v>2034</v>
      </c>
      <c r="W112" s="39"/>
    </row>
    <row r="113" spans="6:23" s="33" customFormat="1" x14ac:dyDescent="0.25">
      <c r="F113" s="41"/>
      <c r="G113" s="41"/>
      <c r="H113" s="41"/>
      <c r="I113" s="41"/>
      <c r="J113" s="41"/>
      <c r="K113" s="41"/>
      <c r="L113" s="41"/>
      <c r="M113" s="39"/>
      <c r="S113" s="40">
        <v>2035</v>
      </c>
      <c r="W113" s="39"/>
    </row>
    <row r="114" spans="6:23" s="33" customFormat="1" x14ac:dyDescent="0.25">
      <c r="F114" s="41"/>
      <c r="G114" s="41"/>
      <c r="H114" s="41"/>
      <c r="I114" s="41"/>
      <c r="J114" s="41"/>
      <c r="K114" s="41"/>
      <c r="L114" s="41"/>
      <c r="M114" s="39"/>
      <c r="S114" s="40">
        <v>2036</v>
      </c>
      <c r="W114" s="39"/>
    </row>
    <row r="115" spans="6:23" s="33" customFormat="1" x14ac:dyDescent="0.25">
      <c r="F115" s="41"/>
      <c r="G115" s="41"/>
      <c r="H115" s="41"/>
      <c r="I115" s="41"/>
      <c r="J115" s="41"/>
      <c r="K115" s="41"/>
      <c r="L115" s="41"/>
      <c r="M115" s="39"/>
      <c r="S115" s="40">
        <v>2037</v>
      </c>
      <c r="W115" s="39"/>
    </row>
    <row r="116" spans="6:23" s="33" customFormat="1" x14ac:dyDescent="0.25">
      <c r="F116" s="41"/>
      <c r="G116" s="41"/>
      <c r="H116" s="41"/>
      <c r="I116" s="41"/>
      <c r="J116" s="41"/>
      <c r="K116" s="41"/>
      <c r="L116" s="41"/>
      <c r="M116" s="39"/>
      <c r="S116" s="40">
        <v>2038</v>
      </c>
      <c r="W116" s="39"/>
    </row>
    <row r="117" spans="6:23" s="33" customFormat="1" x14ac:dyDescent="0.25">
      <c r="F117" s="41"/>
      <c r="G117" s="41"/>
      <c r="H117" s="41"/>
      <c r="I117" s="41"/>
      <c r="J117" s="41"/>
      <c r="K117" s="41"/>
      <c r="L117" s="41"/>
      <c r="M117" s="39"/>
      <c r="S117" s="40">
        <v>2039</v>
      </c>
      <c r="W117" s="39"/>
    </row>
    <row r="118" spans="6:23" s="33" customFormat="1" x14ac:dyDescent="0.25">
      <c r="F118" s="41"/>
      <c r="G118" s="41"/>
      <c r="H118" s="41"/>
      <c r="I118" s="41"/>
      <c r="J118" s="41"/>
      <c r="K118" s="41"/>
      <c r="L118" s="41"/>
      <c r="M118" s="39"/>
      <c r="S118" s="40">
        <v>2040</v>
      </c>
      <c r="W118" s="39"/>
    </row>
    <row r="119" spans="6:23" s="33" customFormat="1" x14ac:dyDescent="0.25">
      <c r="F119" s="41"/>
      <c r="G119" s="41"/>
      <c r="H119" s="41"/>
      <c r="I119" s="41"/>
      <c r="J119" s="41"/>
      <c r="K119" s="41"/>
      <c r="L119" s="41"/>
      <c r="M119" s="39"/>
      <c r="S119" s="40">
        <v>2041</v>
      </c>
      <c r="W119" s="39"/>
    </row>
    <row r="120" spans="6:23" s="33" customFormat="1" x14ac:dyDescent="0.25">
      <c r="F120" s="41"/>
      <c r="G120" s="41"/>
      <c r="H120" s="41"/>
      <c r="I120" s="41"/>
      <c r="J120" s="41"/>
      <c r="K120" s="41"/>
      <c r="L120" s="41"/>
      <c r="M120" s="39"/>
      <c r="S120" s="40">
        <v>2042</v>
      </c>
      <c r="W120" s="39"/>
    </row>
    <row r="121" spans="6:23" s="33" customFormat="1" x14ac:dyDescent="0.25">
      <c r="F121" s="41"/>
      <c r="G121" s="41"/>
      <c r="H121" s="41"/>
      <c r="I121" s="41"/>
      <c r="J121" s="41"/>
      <c r="K121" s="41"/>
      <c r="L121" s="41"/>
      <c r="M121" s="39"/>
      <c r="S121" s="40">
        <v>2043</v>
      </c>
      <c r="W121" s="39"/>
    </row>
    <row r="122" spans="6:23" s="33" customFormat="1" x14ac:dyDescent="0.25">
      <c r="F122" s="41"/>
      <c r="G122" s="41"/>
      <c r="H122" s="41"/>
      <c r="I122" s="41"/>
      <c r="J122" s="41"/>
      <c r="K122" s="41"/>
      <c r="L122" s="41"/>
      <c r="M122" s="39"/>
      <c r="S122" s="40">
        <v>2044</v>
      </c>
      <c r="W122" s="39"/>
    </row>
    <row r="123" spans="6:23" s="33" customFormat="1" x14ac:dyDescent="0.25">
      <c r="F123" s="41"/>
      <c r="G123" s="41"/>
      <c r="H123" s="41"/>
      <c r="I123" s="41"/>
      <c r="J123" s="41"/>
      <c r="K123" s="41"/>
      <c r="L123" s="41"/>
      <c r="M123" s="39"/>
      <c r="S123" s="40">
        <v>2045</v>
      </c>
      <c r="W123" s="39"/>
    </row>
    <row r="124" spans="6:23" s="33" customFormat="1" x14ac:dyDescent="0.25">
      <c r="F124" s="41"/>
      <c r="G124" s="41"/>
      <c r="H124" s="41"/>
      <c r="I124" s="41"/>
      <c r="J124" s="41"/>
      <c r="K124" s="41"/>
      <c r="L124" s="41"/>
      <c r="M124" s="39"/>
      <c r="S124" s="40">
        <v>2046</v>
      </c>
      <c r="W124" s="39"/>
    </row>
    <row r="125" spans="6:23" s="33" customFormat="1" x14ac:dyDescent="0.25">
      <c r="F125" s="41"/>
      <c r="G125" s="41"/>
      <c r="H125" s="41"/>
      <c r="I125" s="41"/>
      <c r="J125" s="41"/>
      <c r="K125" s="41"/>
      <c r="L125" s="41"/>
      <c r="M125" s="39"/>
      <c r="S125" s="40">
        <v>2047</v>
      </c>
      <c r="W125" s="39"/>
    </row>
    <row r="126" spans="6:23" s="33" customFormat="1" x14ac:dyDescent="0.25">
      <c r="F126" s="41"/>
      <c r="G126" s="41"/>
      <c r="H126" s="41"/>
      <c r="I126" s="41"/>
      <c r="J126" s="41"/>
      <c r="K126" s="41"/>
      <c r="L126" s="41"/>
      <c r="M126" s="39"/>
      <c r="S126" s="40">
        <v>2048</v>
      </c>
      <c r="W126" s="39"/>
    </row>
    <row r="127" spans="6:23" s="33" customFormat="1" x14ac:dyDescent="0.25">
      <c r="F127" s="41"/>
      <c r="G127" s="41"/>
      <c r="H127" s="41"/>
      <c r="I127" s="41"/>
      <c r="J127" s="41"/>
      <c r="K127" s="41"/>
      <c r="L127" s="41"/>
      <c r="M127" s="39"/>
      <c r="S127" s="40">
        <v>2049</v>
      </c>
      <c r="W127" s="39"/>
    </row>
    <row r="128" spans="6:23" s="33" customFormat="1" x14ac:dyDescent="0.25">
      <c r="F128" s="41"/>
      <c r="G128" s="41"/>
      <c r="H128" s="41"/>
      <c r="I128" s="41"/>
      <c r="J128" s="41"/>
      <c r="K128" s="41"/>
      <c r="L128" s="41"/>
      <c r="M128" s="39"/>
      <c r="S128" s="40">
        <v>2050</v>
      </c>
      <c r="W128" s="39"/>
    </row>
    <row r="129" spans="19:19" x14ac:dyDescent="0.25">
      <c r="S129" s="40">
        <v>2051</v>
      </c>
    </row>
    <row r="130" spans="19:19" x14ac:dyDescent="0.25">
      <c r="S130" s="40">
        <v>2052</v>
      </c>
    </row>
  </sheetData>
  <sheetProtection algorithmName="SHA-512" hashValue="CFZP4w5J3WNoA+L5t/1tIVBbOJ0iT8FFvF1l/58ThakPVGO7gc7bAlSdk10wB2mIHta9TmnlXp4+Elon4mM4tg==" saltValue="4VFBoyMAsgKduIEk+LtBnQ==" spinCount="100000" sheet="1" objects="1" scenarios="1"/>
  <mergeCells count="111">
    <mergeCell ref="B18:C18"/>
    <mergeCell ref="B40:C40"/>
    <mergeCell ref="B41:C41"/>
    <mergeCell ref="B42:C42"/>
    <mergeCell ref="B43:C43"/>
    <mergeCell ref="B19:C19"/>
    <mergeCell ref="B37:C37"/>
    <mergeCell ref="B38:C38"/>
    <mergeCell ref="B39:C39"/>
    <mergeCell ref="B20:C20"/>
    <mergeCell ref="B21:C21"/>
    <mergeCell ref="D110:E110"/>
    <mergeCell ref="B3:D3"/>
    <mergeCell ref="B4:D4"/>
    <mergeCell ref="E3:F3"/>
    <mergeCell ref="E4:L4"/>
    <mergeCell ref="B7:E7"/>
    <mergeCell ref="B8:C8"/>
    <mergeCell ref="B9:C9"/>
    <mergeCell ref="G7:L7"/>
    <mergeCell ref="F7:F8"/>
    <mergeCell ref="B11:C11"/>
    <mergeCell ref="E5:F5"/>
    <mergeCell ref="B36:C36"/>
    <mergeCell ref="B10:C10"/>
    <mergeCell ref="B12:C12"/>
    <mergeCell ref="B13:C13"/>
    <mergeCell ref="B14:C14"/>
    <mergeCell ref="B22:C22"/>
    <mergeCell ref="B23:C23"/>
    <mergeCell ref="B24:C24"/>
    <mergeCell ref="B25:C25"/>
    <mergeCell ref="B15:C15"/>
    <mergeCell ref="B16:C16"/>
    <mergeCell ref="B17:C17"/>
    <mergeCell ref="B109:C109"/>
    <mergeCell ref="B108:C108"/>
    <mergeCell ref="B26:C26"/>
    <mergeCell ref="B27:C27"/>
    <mergeCell ref="B28:C28"/>
    <mergeCell ref="B29:C29"/>
    <mergeCell ref="B34:C34"/>
    <mergeCell ref="B35:C35"/>
    <mergeCell ref="B30:C30"/>
    <mergeCell ref="B31:C31"/>
    <mergeCell ref="B32:C32"/>
    <mergeCell ref="B33:C33"/>
    <mergeCell ref="B44:C44"/>
    <mergeCell ref="B45:C45"/>
    <mergeCell ref="B101:C101"/>
    <mergeCell ref="B100:C100"/>
    <mergeCell ref="B99:C99"/>
    <mergeCell ref="B98:C98"/>
    <mergeCell ref="B97:C97"/>
    <mergeCell ref="B96:C96"/>
    <mergeCell ref="B107:C107"/>
    <mergeCell ref="B106:C106"/>
    <mergeCell ref="B105:C105"/>
    <mergeCell ref="B104:C104"/>
    <mergeCell ref="B103:C103"/>
    <mergeCell ref="B102:C102"/>
    <mergeCell ref="B89:C89"/>
    <mergeCell ref="B88:C88"/>
    <mergeCell ref="B87:C87"/>
    <mergeCell ref="B86:C86"/>
    <mergeCell ref="B85:C85"/>
    <mergeCell ref="B84:C84"/>
    <mergeCell ref="B95:C95"/>
    <mergeCell ref="B94:C94"/>
    <mergeCell ref="B93:C93"/>
    <mergeCell ref="B92:C92"/>
    <mergeCell ref="B91:C91"/>
    <mergeCell ref="B90:C90"/>
    <mergeCell ref="B77:C77"/>
    <mergeCell ref="B76:C76"/>
    <mergeCell ref="B75:C75"/>
    <mergeCell ref="B74:C74"/>
    <mergeCell ref="B73:C73"/>
    <mergeCell ref="B72:C72"/>
    <mergeCell ref="B83:C83"/>
    <mergeCell ref="B82:C82"/>
    <mergeCell ref="B81:C81"/>
    <mergeCell ref="B80:C80"/>
    <mergeCell ref="B79:C79"/>
    <mergeCell ref="B78:C78"/>
    <mergeCell ref="B65:C65"/>
    <mergeCell ref="B64:C64"/>
    <mergeCell ref="B63:C63"/>
    <mergeCell ref="B62:C62"/>
    <mergeCell ref="B61:C61"/>
    <mergeCell ref="B60:C60"/>
    <mergeCell ref="B71:C71"/>
    <mergeCell ref="B70:C70"/>
    <mergeCell ref="B69:C69"/>
    <mergeCell ref="B68:C68"/>
    <mergeCell ref="B67:C67"/>
    <mergeCell ref="B66:C66"/>
    <mergeCell ref="B47:C47"/>
    <mergeCell ref="B46:C46"/>
    <mergeCell ref="B53:C53"/>
    <mergeCell ref="B52:C52"/>
    <mergeCell ref="B51:C51"/>
    <mergeCell ref="B50:C50"/>
    <mergeCell ref="B49:C49"/>
    <mergeCell ref="B48:C48"/>
    <mergeCell ref="B59:C59"/>
    <mergeCell ref="B58:C58"/>
    <mergeCell ref="B57:C57"/>
    <mergeCell ref="B56:C56"/>
    <mergeCell ref="B55:C55"/>
    <mergeCell ref="B54:C54"/>
  </mergeCells>
  <phoneticPr fontId="2" type="noConversion"/>
  <dataValidations count="1">
    <dataValidation type="list" allowBlank="1" showInputMessage="1" showErrorMessage="1" sqref="E5:F5" xr:uid="{00000000-0002-0000-0000-000000000000}">
      <formula1>$S$2:$S$130</formula1>
    </dataValidation>
  </dataValidations>
  <printOptions horizontalCentered="1"/>
  <pageMargins left="0.75" right="0.75" top="0.39370078740157483" bottom="0.35433070866141736" header="0" footer="0"/>
  <pageSetup paperSize="9" scale="66" orientation="landscape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W122"/>
  <sheetViews>
    <sheetView showGridLines="0" showRowColHeaders="0" showZeros="0" topLeftCell="A90" zoomScale="95" workbookViewId="0">
      <selection activeCell="F110" sqref="F110"/>
    </sheetView>
  </sheetViews>
  <sheetFormatPr defaultColWidth="9.109375" defaultRowHeight="13.2" x14ac:dyDescent="0.25"/>
  <cols>
    <col min="1" max="1" width="8.88671875" style="7" customWidth="1"/>
    <col min="2" max="3" width="11" style="7" customWidth="1"/>
    <col min="4" max="4" width="29.6640625" style="7" customWidth="1"/>
    <col min="5" max="5" width="8" style="7" customWidth="1"/>
    <col min="6" max="12" width="11" style="9" customWidth="1"/>
    <col min="13" max="13" width="1.6640625" style="7" customWidth="1"/>
    <col min="14" max="16384" width="9.109375" style="7"/>
  </cols>
  <sheetData>
    <row r="1" spans="1:23" ht="15.6" x14ac:dyDescent="0.25">
      <c r="A1" s="33"/>
      <c r="B1" s="46" t="str">
        <f>+'OSNOVNA PLAČA'!B1</f>
        <v>Priloga 2: polletno izplačilo redne delovne uspešnosti</v>
      </c>
      <c r="C1" s="46"/>
      <c r="D1" s="33"/>
      <c r="E1" s="33"/>
      <c r="F1" s="41"/>
      <c r="G1" s="41"/>
      <c r="H1" s="41"/>
      <c r="I1" s="41"/>
      <c r="J1" s="41"/>
      <c r="K1" s="41"/>
      <c r="L1" s="4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.6" x14ac:dyDescent="0.25">
      <c r="A2" s="33"/>
      <c r="B2" s="46"/>
      <c r="C2" s="46"/>
      <c r="D2" s="33"/>
      <c r="E2" s="33"/>
      <c r="F2" s="41"/>
      <c r="G2" s="41"/>
      <c r="H2" s="41"/>
      <c r="I2" s="41"/>
      <c r="J2" s="41"/>
      <c r="K2" s="41"/>
      <c r="L2" s="4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 customHeight="1" x14ac:dyDescent="0.25">
      <c r="A3" s="33"/>
      <c r="B3" s="267" t="s">
        <v>7</v>
      </c>
      <c r="C3" s="267"/>
      <c r="D3" s="268"/>
      <c r="E3" s="269" t="str">
        <f>+IF(LEN('OSNOVNA PLAČA'!E3)&gt;0,'OSNOVNA PLAČA'!E3,"")</f>
        <v>weew</v>
      </c>
      <c r="F3" s="269"/>
      <c r="G3" s="47"/>
      <c r="H3" s="47"/>
      <c r="I3" s="47"/>
      <c r="J3" s="47"/>
      <c r="K3" s="47"/>
      <c r="L3" s="4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5" customHeight="1" x14ac:dyDescent="0.25">
      <c r="A4" s="33"/>
      <c r="B4" s="267" t="s">
        <v>8</v>
      </c>
      <c r="C4" s="267"/>
      <c r="D4" s="267"/>
      <c r="E4" s="270" t="str">
        <f>+IF(LEN('OSNOVNA PLAČA'!E4)&gt;0,'OSNOVNA PLAČA'!E4,"")</f>
        <v>weew</v>
      </c>
      <c r="F4" s="270"/>
      <c r="G4" s="270" t="str">
        <f>+IF(LEN('OSNOVNA PLAČA'!G4)&gt;0,'OSNOVNA PLAČA'!G4,"")</f>
        <v/>
      </c>
      <c r="H4" s="270"/>
      <c r="I4" s="270" t="str">
        <f>+IF(LEN('OSNOVNA PLAČA'!I4)&gt;0,'OSNOVNA PLAČA'!I4,"")</f>
        <v/>
      </c>
      <c r="J4" s="270"/>
      <c r="K4" s="270" t="str">
        <f>+IF(LEN('OSNOVNA PLAČA'!K4)&gt;0,'OSNOVNA PLAČA'!K4,"")</f>
        <v/>
      </c>
      <c r="L4" s="27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5" customHeight="1" x14ac:dyDescent="0.25">
      <c r="A5" s="33"/>
      <c r="B5" s="273" t="s">
        <v>73</v>
      </c>
      <c r="C5" s="273"/>
      <c r="D5" s="274"/>
      <c r="E5" s="271">
        <f>+IF(LEN('OSNOVNA PLAČA'!E5)&gt;0,'OSNOVNA PLAČA'!E5,"")</f>
        <v>2020</v>
      </c>
      <c r="F5" s="272"/>
      <c r="G5" s="48"/>
      <c r="H5" s="48"/>
      <c r="I5" s="48"/>
      <c r="J5" s="48"/>
      <c r="K5" s="48"/>
      <c r="L5" s="48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x14ac:dyDescent="0.25">
      <c r="A6" s="33"/>
      <c r="B6" s="49"/>
      <c r="C6" s="49"/>
      <c r="D6" s="49"/>
      <c r="E6" s="49"/>
      <c r="F6" s="50"/>
      <c r="G6" s="50"/>
      <c r="H6" s="50"/>
      <c r="I6" s="50"/>
      <c r="J6" s="50"/>
      <c r="K6" s="50"/>
      <c r="L6" s="50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18" customFormat="1" ht="27" customHeight="1" x14ac:dyDescent="0.25">
      <c r="A7" s="51"/>
      <c r="B7" s="281" t="s">
        <v>13</v>
      </c>
      <c r="C7" s="281"/>
      <c r="D7" s="281"/>
      <c r="E7" s="281"/>
      <c r="F7" s="281"/>
      <c r="G7" s="266" t="s">
        <v>129</v>
      </c>
      <c r="H7" s="260"/>
      <c r="I7" s="260"/>
      <c r="J7" s="260"/>
      <c r="K7" s="260"/>
      <c r="L7" s="260"/>
      <c r="M7" s="43"/>
      <c r="N7" s="43"/>
      <c r="O7" s="43"/>
      <c r="P7" s="43"/>
      <c r="Q7" s="43"/>
      <c r="R7" s="43"/>
      <c r="S7" s="43"/>
    </row>
    <row r="8" spans="1:23" ht="27" thickBot="1" x14ac:dyDescent="0.3">
      <c r="A8" s="52" t="s">
        <v>145</v>
      </c>
      <c r="B8" s="278" t="s">
        <v>2</v>
      </c>
      <c r="C8" s="279"/>
      <c r="D8" s="280"/>
      <c r="E8" s="53" t="s">
        <v>11</v>
      </c>
      <c r="F8" s="54" t="s">
        <v>12</v>
      </c>
      <c r="G8" s="22" t="s">
        <v>49</v>
      </c>
      <c r="H8" s="22" t="s">
        <v>50</v>
      </c>
      <c r="I8" s="22" t="s">
        <v>51</v>
      </c>
      <c r="J8" s="22" t="s">
        <v>52</v>
      </c>
      <c r="K8" s="23" t="s">
        <v>53</v>
      </c>
      <c r="L8" s="22" t="s">
        <v>54</v>
      </c>
      <c r="M8" s="33"/>
      <c r="N8" s="33"/>
      <c r="O8" s="33"/>
      <c r="P8" s="33"/>
      <c r="Q8" s="33"/>
      <c r="R8" s="33"/>
      <c r="S8" s="33"/>
    </row>
    <row r="9" spans="1:23" s="30" customFormat="1" ht="12.6" thickTop="1" x14ac:dyDescent="0.25">
      <c r="A9" s="55">
        <v>0</v>
      </c>
      <c r="B9" s="275">
        <v>1</v>
      </c>
      <c r="C9" s="276"/>
      <c r="D9" s="277"/>
      <c r="E9" s="55">
        <v>2</v>
      </c>
      <c r="F9" s="56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44"/>
      <c r="N9" s="44"/>
      <c r="O9" s="44"/>
      <c r="P9" s="44"/>
      <c r="Q9" s="44"/>
      <c r="R9" s="44"/>
      <c r="S9" s="44"/>
    </row>
    <row r="10" spans="1:23" ht="27" customHeight="1" x14ac:dyDescent="0.25">
      <c r="A10" s="57">
        <v>1</v>
      </c>
      <c r="B10" s="265" t="str">
        <f>+IF(LEN('OSNOVNA PLAČA'!B10)&gt;0,'OSNOVNA PLAČA'!B10,"")</f>
        <v>A1</v>
      </c>
      <c r="C10" s="265"/>
      <c r="D10" s="265"/>
      <c r="E10" s="58" t="str">
        <f>+IF(LEN('OSNOVNA PLAČA'!D10)&gt;0,'OSNOVNA PLAČA'!D10,"")</f>
        <v>V</v>
      </c>
      <c r="F10" s="59">
        <f>+IF(LEN('OSNOVNA PLAČA'!E10)&gt;0,'OSNOVNA PLAČA'!E10,"")</f>
        <v>20</v>
      </c>
      <c r="G10" s="3">
        <v>1000</v>
      </c>
      <c r="H10" s="3">
        <v>1000</v>
      </c>
      <c r="I10" s="3">
        <v>1000</v>
      </c>
      <c r="J10" s="3">
        <v>1000</v>
      </c>
      <c r="K10" s="3">
        <v>1000</v>
      </c>
      <c r="L10" s="3">
        <v>1000</v>
      </c>
      <c r="M10" s="33"/>
      <c r="N10" s="33"/>
      <c r="O10" s="33"/>
      <c r="P10" s="33"/>
      <c r="Q10" s="33"/>
      <c r="R10" s="33"/>
      <c r="S10" s="33"/>
    </row>
    <row r="11" spans="1:23" ht="27" customHeight="1" x14ac:dyDescent="0.25">
      <c r="A11" s="57">
        <v>2</v>
      </c>
      <c r="B11" s="265" t="str">
        <f>+IF(LEN('OSNOVNA PLAČA'!B11)&gt;0,'OSNOVNA PLAČA'!B11,"")</f>
        <v>A2</v>
      </c>
      <c r="C11" s="265"/>
      <c r="D11" s="265"/>
      <c r="E11" s="58" t="str">
        <f>+IF(LEN('OSNOVNA PLAČA'!D11)&gt;0,'OSNOVNA PLAČA'!D11,"")</f>
        <v/>
      </c>
      <c r="F11" s="60" t="str">
        <f>+IF(LEN('OSNOVNA PLAČA'!E11)&gt;0,'OSNOVNA PLAČA'!E11,"")</f>
        <v/>
      </c>
      <c r="G11" s="5"/>
      <c r="H11" s="5"/>
      <c r="I11" s="5"/>
      <c r="J11" s="5"/>
      <c r="K11" s="5"/>
      <c r="L11" s="5"/>
      <c r="M11" s="33"/>
      <c r="N11" s="33"/>
      <c r="O11" s="33"/>
      <c r="P11" s="33"/>
      <c r="Q11" s="33"/>
      <c r="R11" s="33"/>
      <c r="S11" s="33"/>
    </row>
    <row r="12" spans="1:23" ht="27" customHeight="1" x14ac:dyDescent="0.25">
      <c r="A12" s="57">
        <v>3</v>
      </c>
      <c r="B12" s="265" t="str">
        <f>+IF(LEN('OSNOVNA PLAČA'!B12)&gt;0,'OSNOVNA PLAČA'!B12,"")</f>
        <v>A3</v>
      </c>
      <c r="C12" s="265"/>
      <c r="D12" s="265"/>
      <c r="E12" s="58" t="str">
        <f>+IF(LEN('OSNOVNA PLAČA'!D12)&gt;0,'OSNOVNA PLAČA'!D12,"")</f>
        <v/>
      </c>
      <c r="F12" s="60" t="str">
        <f>+IF(LEN('OSNOVNA PLAČA'!E12)&gt;0,'OSNOVNA PLAČA'!E12,"")</f>
        <v/>
      </c>
      <c r="G12" s="5"/>
      <c r="H12" s="5"/>
      <c r="I12" s="5"/>
      <c r="J12" s="5"/>
      <c r="K12" s="5"/>
      <c r="L12" s="5"/>
      <c r="M12" s="33"/>
      <c r="N12" s="33"/>
      <c r="O12" s="33"/>
      <c r="P12" s="33"/>
      <c r="Q12" s="33"/>
      <c r="R12" s="33"/>
      <c r="S12" s="33"/>
    </row>
    <row r="13" spans="1:23" ht="27" customHeight="1" x14ac:dyDescent="0.25">
      <c r="A13" s="57">
        <v>4</v>
      </c>
      <c r="B13" s="265" t="str">
        <f>+IF(LEN('OSNOVNA PLAČA'!B13)&gt;0,'OSNOVNA PLAČA'!B13,"")</f>
        <v>A4</v>
      </c>
      <c r="C13" s="265"/>
      <c r="D13" s="265"/>
      <c r="E13" s="58" t="str">
        <f>+IF(LEN('OSNOVNA PLAČA'!D13)&gt;0,'OSNOVNA PLAČA'!D13,"")</f>
        <v/>
      </c>
      <c r="F13" s="60" t="str">
        <f>+IF(LEN('OSNOVNA PLAČA'!E13)&gt;0,'OSNOVNA PLAČA'!E13,"")</f>
        <v/>
      </c>
      <c r="G13" s="5"/>
      <c r="H13" s="5"/>
      <c r="I13" s="5"/>
      <c r="J13" s="5"/>
      <c r="K13" s="5"/>
      <c r="L13" s="5"/>
      <c r="M13" s="33"/>
      <c r="N13" s="33"/>
      <c r="O13" s="33"/>
      <c r="P13" s="33"/>
      <c r="Q13" s="33"/>
      <c r="R13" s="33"/>
      <c r="S13" s="33"/>
    </row>
    <row r="14" spans="1:23" ht="27" customHeight="1" x14ac:dyDescent="0.25">
      <c r="A14" s="57">
        <v>5</v>
      </c>
      <c r="B14" s="265" t="str">
        <f>+IF(LEN('OSNOVNA PLAČA'!B14)&gt;0,'OSNOVNA PLAČA'!B14,"")</f>
        <v>A5</v>
      </c>
      <c r="C14" s="265"/>
      <c r="D14" s="265"/>
      <c r="E14" s="58" t="str">
        <f>+IF(LEN('OSNOVNA PLAČA'!D14)&gt;0,'OSNOVNA PLAČA'!D14,"")</f>
        <v/>
      </c>
      <c r="F14" s="60" t="str">
        <f>+IF(LEN('OSNOVNA PLAČA'!E14)&gt;0,'OSNOVNA PLAČA'!E14,"")</f>
        <v/>
      </c>
      <c r="G14" s="5"/>
      <c r="H14" s="5"/>
      <c r="I14" s="5"/>
      <c r="J14" s="5"/>
      <c r="K14" s="5"/>
      <c r="L14" s="5"/>
      <c r="M14" s="33"/>
      <c r="N14" s="33"/>
      <c r="O14" s="33"/>
      <c r="P14" s="33"/>
      <c r="Q14" s="33"/>
      <c r="R14" s="33"/>
      <c r="S14" s="33"/>
    </row>
    <row r="15" spans="1:23" ht="27" customHeight="1" x14ac:dyDescent="0.25">
      <c r="A15" s="57">
        <v>6</v>
      </c>
      <c r="B15" s="265" t="str">
        <f>+IF(LEN('OSNOVNA PLAČA'!B15)&gt;0,'OSNOVNA PLAČA'!B15,"")</f>
        <v>A6</v>
      </c>
      <c r="C15" s="265"/>
      <c r="D15" s="265"/>
      <c r="E15" s="58" t="str">
        <f>+IF(LEN('OSNOVNA PLAČA'!D15)&gt;0,'OSNOVNA PLAČA'!D15,"")</f>
        <v/>
      </c>
      <c r="F15" s="60" t="str">
        <f>+IF(LEN('OSNOVNA PLAČA'!E15)&gt;0,'OSNOVNA PLAČA'!E15,"")</f>
        <v/>
      </c>
      <c r="G15" s="5"/>
      <c r="H15" s="5"/>
      <c r="I15" s="5"/>
      <c r="J15" s="5"/>
      <c r="K15" s="5"/>
      <c r="L15" s="5"/>
      <c r="M15" s="33"/>
      <c r="N15" s="33"/>
      <c r="O15" s="33"/>
      <c r="P15" s="33"/>
      <c r="Q15" s="33"/>
      <c r="R15" s="33"/>
      <c r="S15" s="33"/>
    </row>
    <row r="16" spans="1:23" ht="27" customHeight="1" x14ac:dyDescent="0.25">
      <c r="A16" s="57">
        <v>7</v>
      </c>
      <c r="B16" s="265" t="str">
        <f>+IF(LEN('OSNOVNA PLAČA'!B16)&gt;0,'OSNOVNA PLAČA'!B16,"")</f>
        <v>A7</v>
      </c>
      <c r="C16" s="265"/>
      <c r="D16" s="265"/>
      <c r="E16" s="58" t="str">
        <f>+IF(LEN('OSNOVNA PLAČA'!D16)&gt;0,'OSNOVNA PLAČA'!D16,"")</f>
        <v/>
      </c>
      <c r="F16" s="60" t="str">
        <f>+IF(LEN('OSNOVNA PLAČA'!E16)&gt;0,'OSNOVNA PLAČA'!E16,"")</f>
        <v/>
      </c>
      <c r="G16" s="5"/>
      <c r="H16" s="5"/>
      <c r="I16" s="5"/>
      <c r="J16" s="5"/>
      <c r="K16" s="5"/>
      <c r="L16" s="5"/>
      <c r="M16" s="33"/>
      <c r="N16" s="33"/>
      <c r="O16" s="33"/>
      <c r="P16" s="33"/>
      <c r="Q16" s="33"/>
      <c r="R16" s="33"/>
      <c r="S16" s="33"/>
    </row>
    <row r="17" spans="1:19" ht="27" customHeight="1" x14ac:dyDescent="0.25">
      <c r="A17" s="57">
        <v>8</v>
      </c>
      <c r="B17" s="265" t="str">
        <f>+IF(LEN('OSNOVNA PLAČA'!B17)&gt;0,'OSNOVNA PLAČA'!B17,"")</f>
        <v>A8</v>
      </c>
      <c r="C17" s="265"/>
      <c r="D17" s="265"/>
      <c r="E17" s="58" t="str">
        <f>+IF(LEN('OSNOVNA PLAČA'!D17)&gt;0,'OSNOVNA PLAČA'!D17,"")</f>
        <v/>
      </c>
      <c r="F17" s="60" t="str">
        <f>+IF(LEN('OSNOVNA PLAČA'!E17)&gt;0,'OSNOVNA PLAČA'!E17,"")</f>
        <v/>
      </c>
      <c r="G17" s="5"/>
      <c r="H17" s="5"/>
      <c r="I17" s="5"/>
      <c r="J17" s="5"/>
      <c r="K17" s="5"/>
      <c r="L17" s="5"/>
      <c r="M17" s="33"/>
      <c r="N17" s="33"/>
      <c r="O17" s="33"/>
      <c r="P17" s="33"/>
      <c r="Q17" s="33"/>
      <c r="R17" s="33"/>
      <c r="S17" s="33"/>
    </row>
    <row r="18" spans="1:19" ht="27" customHeight="1" x14ac:dyDescent="0.25">
      <c r="A18" s="57">
        <v>9</v>
      </c>
      <c r="B18" s="265" t="str">
        <f>+IF(LEN('OSNOVNA PLAČA'!B18)&gt;0,'OSNOVNA PLAČA'!B18,"")</f>
        <v>A9</v>
      </c>
      <c r="C18" s="265"/>
      <c r="D18" s="265"/>
      <c r="E18" s="58" t="str">
        <f>+IF(LEN('OSNOVNA PLAČA'!D18)&gt;0,'OSNOVNA PLAČA'!D18,"")</f>
        <v/>
      </c>
      <c r="F18" s="60" t="str">
        <f>+IF(LEN('OSNOVNA PLAČA'!E18)&gt;0,'OSNOVNA PLAČA'!E18,"")</f>
        <v/>
      </c>
      <c r="G18" s="5"/>
      <c r="H18" s="5"/>
      <c r="I18" s="5"/>
      <c r="J18" s="5"/>
      <c r="K18" s="5"/>
      <c r="L18" s="5"/>
      <c r="M18" s="33"/>
      <c r="N18" s="33"/>
      <c r="O18" s="33"/>
      <c r="P18" s="33"/>
      <c r="Q18" s="33"/>
      <c r="R18" s="33"/>
      <c r="S18" s="33"/>
    </row>
    <row r="19" spans="1:19" ht="27" customHeight="1" x14ac:dyDescent="0.25">
      <c r="A19" s="57">
        <v>10</v>
      </c>
      <c r="B19" s="265" t="str">
        <f>+IF(LEN('OSNOVNA PLAČA'!B19)&gt;0,'OSNOVNA PLAČA'!B19,"")</f>
        <v>A10</v>
      </c>
      <c r="C19" s="265"/>
      <c r="D19" s="265"/>
      <c r="E19" s="58" t="str">
        <f>+IF(LEN('OSNOVNA PLAČA'!D19)&gt;0,'OSNOVNA PLAČA'!D19,"")</f>
        <v/>
      </c>
      <c r="F19" s="60" t="str">
        <f>+IF(LEN('OSNOVNA PLAČA'!E19)&gt;0,'OSNOVNA PLAČA'!E19,"")</f>
        <v/>
      </c>
      <c r="G19" s="5"/>
      <c r="H19" s="5"/>
      <c r="I19" s="5"/>
      <c r="J19" s="5"/>
      <c r="K19" s="5"/>
      <c r="L19" s="5"/>
      <c r="M19" s="33"/>
      <c r="N19" s="33"/>
      <c r="O19" s="33"/>
      <c r="P19" s="33"/>
      <c r="Q19" s="33"/>
      <c r="R19" s="33"/>
      <c r="S19" s="33"/>
    </row>
    <row r="20" spans="1:19" ht="27" customHeight="1" x14ac:dyDescent="0.25">
      <c r="A20" s="57">
        <v>11</v>
      </c>
      <c r="B20" s="265" t="str">
        <f>+IF(LEN('OSNOVNA PLAČA'!B20)&gt;0,'OSNOVNA PLAČA'!B20,"")</f>
        <v>A11</v>
      </c>
      <c r="C20" s="265"/>
      <c r="D20" s="265"/>
      <c r="E20" s="58" t="str">
        <f>+IF(LEN('OSNOVNA PLAČA'!D20)&gt;0,'OSNOVNA PLAČA'!D20,"")</f>
        <v/>
      </c>
      <c r="F20" s="60" t="str">
        <f>+IF(LEN('OSNOVNA PLAČA'!E20)&gt;0,'OSNOVNA PLAČA'!E20,"")</f>
        <v/>
      </c>
      <c r="G20" s="5"/>
      <c r="H20" s="5"/>
      <c r="I20" s="5"/>
      <c r="J20" s="5"/>
      <c r="K20" s="5"/>
      <c r="L20" s="5"/>
      <c r="M20" s="33"/>
      <c r="N20" s="33"/>
      <c r="O20" s="33"/>
      <c r="P20" s="33"/>
      <c r="Q20" s="33"/>
      <c r="R20" s="33"/>
      <c r="S20" s="33"/>
    </row>
    <row r="21" spans="1:19" ht="27" customHeight="1" x14ac:dyDescent="0.25">
      <c r="A21" s="57">
        <v>12</v>
      </c>
      <c r="B21" s="265" t="str">
        <f>+IF(LEN('OSNOVNA PLAČA'!B21)&gt;0,'OSNOVNA PLAČA'!B21,"")</f>
        <v>A12</v>
      </c>
      <c r="C21" s="265"/>
      <c r="D21" s="265"/>
      <c r="E21" s="58" t="str">
        <f>+IF(LEN('OSNOVNA PLAČA'!D21)&gt;0,'OSNOVNA PLAČA'!D21,"")</f>
        <v/>
      </c>
      <c r="F21" s="60" t="str">
        <f>+IF(LEN('OSNOVNA PLAČA'!E21)&gt;0,'OSNOVNA PLAČA'!E21,"")</f>
        <v/>
      </c>
      <c r="G21" s="5"/>
      <c r="H21" s="5"/>
      <c r="I21" s="5"/>
      <c r="J21" s="5"/>
      <c r="K21" s="5"/>
      <c r="L21" s="5"/>
      <c r="M21" s="33"/>
      <c r="N21" s="33"/>
      <c r="O21" s="33"/>
      <c r="P21" s="33"/>
      <c r="Q21" s="33"/>
      <c r="R21" s="33"/>
      <c r="S21" s="33"/>
    </row>
    <row r="22" spans="1:19" ht="27" customHeight="1" x14ac:dyDescent="0.25">
      <c r="A22" s="57">
        <v>13</v>
      </c>
      <c r="B22" s="265" t="str">
        <f>+IF(LEN('OSNOVNA PLAČA'!B22)&gt;0,'OSNOVNA PLAČA'!B22,"")</f>
        <v>A13</v>
      </c>
      <c r="C22" s="265"/>
      <c r="D22" s="265"/>
      <c r="E22" s="58" t="str">
        <f>+IF(LEN('OSNOVNA PLAČA'!D22)&gt;0,'OSNOVNA PLAČA'!D22,"")</f>
        <v/>
      </c>
      <c r="F22" s="60" t="str">
        <f>+IF(LEN('OSNOVNA PLAČA'!E22)&gt;0,'OSNOVNA PLAČA'!E22,"")</f>
        <v/>
      </c>
      <c r="G22" s="5"/>
      <c r="H22" s="5"/>
      <c r="I22" s="5"/>
      <c r="J22" s="5"/>
      <c r="K22" s="5"/>
      <c r="L22" s="5"/>
      <c r="M22" s="33"/>
      <c r="N22" s="33"/>
      <c r="O22" s="33"/>
      <c r="P22" s="33"/>
      <c r="Q22" s="33"/>
      <c r="R22" s="33"/>
      <c r="S22" s="33"/>
    </row>
    <row r="23" spans="1:19" ht="27" customHeight="1" x14ac:dyDescent="0.25">
      <c r="A23" s="57">
        <v>14</v>
      </c>
      <c r="B23" s="265" t="str">
        <f>+IF(LEN('OSNOVNA PLAČA'!B23)&gt;0,'OSNOVNA PLAČA'!B23,"")</f>
        <v>A14</v>
      </c>
      <c r="C23" s="265"/>
      <c r="D23" s="265"/>
      <c r="E23" s="58" t="str">
        <f>+IF(LEN('OSNOVNA PLAČA'!D23)&gt;0,'OSNOVNA PLAČA'!D23,"")</f>
        <v/>
      </c>
      <c r="F23" s="60" t="str">
        <f>+IF(LEN('OSNOVNA PLAČA'!E23)&gt;0,'OSNOVNA PLAČA'!E23,"")</f>
        <v/>
      </c>
      <c r="G23" s="5"/>
      <c r="H23" s="5"/>
      <c r="I23" s="5"/>
      <c r="J23" s="5"/>
      <c r="K23" s="5"/>
      <c r="L23" s="5"/>
      <c r="M23" s="33"/>
      <c r="N23" s="33"/>
      <c r="O23" s="33"/>
      <c r="P23" s="33"/>
      <c r="Q23" s="33"/>
      <c r="R23" s="33"/>
      <c r="S23" s="33"/>
    </row>
    <row r="24" spans="1:19" ht="27" customHeight="1" x14ac:dyDescent="0.25">
      <c r="A24" s="57">
        <v>15</v>
      </c>
      <c r="B24" s="265" t="str">
        <f>+IF(LEN('OSNOVNA PLAČA'!B24)&gt;0,'OSNOVNA PLAČA'!B24,"")</f>
        <v>A15</v>
      </c>
      <c r="C24" s="265"/>
      <c r="D24" s="265"/>
      <c r="E24" s="58" t="str">
        <f>+IF(LEN('OSNOVNA PLAČA'!D24)&gt;0,'OSNOVNA PLAČA'!D24,"")</f>
        <v/>
      </c>
      <c r="F24" s="60" t="str">
        <f>+IF(LEN('OSNOVNA PLAČA'!E24)&gt;0,'OSNOVNA PLAČA'!E24,"")</f>
        <v/>
      </c>
      <c r="G24" s="5"/>
      <c r="H24" s="5"/>
      <c r="I24" s="5"/>
      <c r="J24" s="5"/>
      <c r="K24" s="5"/>
      <c r="L24" s="5"/>
      <c r="M24" s="33"/>
      <c r="N24" s="33"/>
      <c r="O24" s="33"/>
      <c r="P24" s="33"/>
      <c r="Q24" s="33"/>
      <c r="R24" s="33"/>
      <c r="S24" s="33"/>
    </row>
    <row r="25" spans="1:19" ht="27" customHeight="1" x14ac:dyDescent="0.25">
      <c r="A25" s="57">
        <v>16</v>
      </c>
      <c r="B25" s="265" t="str">
        <f>+IF(LEN('OSNOVNA PLAČA'!B25)&gt;0,'OSNOVNA PLAČA'!B25,"")</f>
        <v>A16</v>
      </c>
      <c r="C25" s="265"/>
      <c r="D25" s="265"/>
      <c r="E25" s="58" t="str">
        <f>+IF(LEN('OSNOVNA PLAČA'!D25)&gt;0,'OSNOVNA PLAČA'!D25,"")</f>
        <v/>
      </c>
      <c r="F25" s="60" t="str">
        <f>+IF(LEN('OSNOVNA PLAČA'!E25)&gt;0,'OSNOVNA PLAČA'!E25,"")</f>
        <v/>
      </c>
      <c r="G25" s="5"/>
      <c r="H25" s="5"/>
      <c r="I25" s="5"/>
      <c r="J25" s="5"/>
      <c r="K25" s="5"/>
      <c r="L25" s="5"/>
      <c r="M25" s="33"/>
      <c r="N25" s="33"/>
      <c r="O25" s="33"/>
      <c r="P25" s="33"/>
      <c r="Q25" s="33"/>
      <c r="R25" s="33"/>
      <c r="S25" s="33"/>
    </row>
    <row r="26" spans="1:19" ht="27" customHeight="1" x14ac:dyDescent="0.25">
      <c r="A26" s="57">
        <v>17</v>
      </c>
      <c r="B26" s="265" t="str">
        <f>+IF(LEN('OSNOVNA PLAČA'!B26)&gt;0,'OSNOVNA PLAČA'!B26,"")</f>
        <v>A17</v>
      </c>
      <c r="C26" s="265"/>
      <c r="D26" s="265"/>
      <c r="E26" s="58" t="str">
        <f>+IF(LEN('OSNOVNA PLAČA'!D26)&gt;0,'OSNOVNA PLAČA'!D26,"")</f>
        <v/>
      </c>
      <c r="F26" s="60" t="str">
        <f>+IF(LEN('OSNOVNA PLAČA'!E26)&gt;0,'OSNOVNA PLAČA'!E26,"")</f>
        <v/>
      </c>
      <c r="G26" s="5"/>
      <c r="H26" s="5"/>
      <c r="I26" s="5"/>
      <c r="J26" s="5"/>
      <c r="K26" s="5"/>
      <c r="L26" s="5"/>
      <c r="M26" s="33"/>
      <c r="N26" s="33"/>
      <c r="O26" s="33"/>
      <c r="P26" s="33"/>
      <c r="Q26" s="33"/>
      <c r="R26" s="33"/>
      <c r="S26" s="33"/>
    </row>
    <row r="27" spans="1:19" ht="27" customHeight="1" x14ac:dyDescent="0.25">
      <c r="A27" s="57">
        <v>18</v>
      </c>
      <c r="B27" s="265" t="str">
        <f>+IF(LEN('OSNOVNA PLAČA'!B27)&gt;0,'OSNOVNA PLAČA'!B27,"")</f>
        <v>A18</v>
      </c>
      <c r="C27" s="265"/>
      <c r="D27" s="265"/>
      <c r="E27" s="58" t="str">
        <f>+IF(LEN('OSNOVNA PLAČA'!D27)&gt;0,'OSNOVNA PLAČA'!D27,"")</f>
        <v/>
      </c>
      <c r="F27" s="60" t="str">
        <f>+IF(LEN('OSNOVNA PLAČA'!E27)&gt;0,'OSNOVNA PLAČA'!E27,"")</f>
        <v/>
      </c>
      <c r="G27" s="5"/>
      <c r="H27" s="5"/>
      <c r="I27" s="5"/>
      <c r="J27" s="5"/>
      <c r="K27" s="5"/>
      <c r="L27" s="5"/>
      <c r="M27" s="33"/>
      <c r="N27" s="33"/>
      <c r="O27" s="33"/>
      <c r="P27" s="33"/>
      <c r="Q27" s="33"/>
      <c r="R27" s="33"/>
      <c r="S27" s="33"/>
    </row>
    <row r="28" spans="1:19" ht="27" customHeight="1" x14ac:dyDescent="0.25">
      <c r="A28" s="57">
        <v>19</v>
      </c>
      <c r="B28" s="265" t="str">
        <f>+IF(LEN('OSNOVNA PLAČA'!B28)&gt;0,'OSNOVNA PLAČA'!B28,"")</f>
        <v>A19</v>
      </c>
      <c r="C28" s="265"/>
      <c r="D28" s="265"/>
      <c r="E28" s="58" t="str">
        <f>+IF(LEN('OSNOVNA PLAČA'!D28)&gt;0,'OSNOVNA PLAČA'!D28,"")</f>
        <v/>
      </c>
      <c r="F28" s="60" t="str">
        <f>+IF(LEN('OSNOVNA PLAČA'!E28)&gt;0,'OSNOVNA PLAČA'!E28,"")</f>
        <v/>
      </c>
      <c r="G28" s="5"/>
      <c r="H28" s="5"/>
      <c r="I28" s="5"/>
      <c r="J28" s="5"/>
      <c r="K28" s="5"/>
      <c r="L28" s="5"/>
      <c r="M28" s="33"/>
      <c r="N28" s="33"/>
      <c r="O28" s="33"/>
      <c r="P28" s="33"/>
      <c r="Q28" s="33"/>
      <c r="R28" s="33"/>
      <c r="S28" s="33"/>
    </row>
    <row r="29" spans="1:19" ht="27" customHeight="1" x14ac:dyDescent="0.25">
      <c r="A29" s="57">
        <v>20</v>
      </c>
      <c r="B29" s="265" t="str">
        <f>+IF(LEN('OSNOVNA PLAČA'!B29)&gt;0,'OSNOVNA PLAČA'!B29,"")</f>
        <v>A20</v>
      </c>
      <c r="C29" s="265"/>
      <c r="D29" s="265"/>
      <c r="E29" s="58" t="str">
        <f>+IF(LEN('OSNOVNA PLAČA'!D29)&gt;0,'OSNOVNA PLAČA'!D29,"")</f>
        <v/>
      </c>
      <c r="F29" s="60" t="str">
        <f>+IF(LEN('OSNOVNA PLAČA'!E29)&gt;0,'OSNOVNA PLAČA'!E29,"")</f>
        <v/>
      </c>
      <c r="G29" s="5"/>
      <c r="H29" s="5"/>
      <c r="I29" s="5"/>
      <c r="J29" s="5"/>
      <c r="K29" s="5"/>
      <c r="L29" s="5"/>
      <c r="M29" s="33"/>
      <c r="N29" s="33"/>
      <c r="O29" s="33"/>
      <c r="P29" s="33"/>
      <c r="Q29" s="33"/>
      <c r="R29" s="33"/>
      <c r="S29" s="33"/>
    </row>
    <row r="30" spans="1:19" ht="27" customHeight="1" x14ac:dyDescent="0.25">
      <c r="A30" s="57">
        <v>21</v>
      </c>
      <c r="B30" s="265" t="str">
        <f>+IF(LEN('OSNOVNA PLAČA'!B30)&gt;0,'OSNOVNA PLAČA'!B30,"")</f>
        <v>A21</v>
      </c>
      <c r="C30" s="265"/>
      <c r="D30" s="265"/>
      <c r="E30" s="58" t="str">
        <f>+IF(LEN('OSNOVNA PLAČA'!D30)&gt;0,'OSNOVNA PLAČA'!D30,"")</f>
        <v/>
      </c>
      <c r="F30" s="60" t="str">
        <f>+IF(LEN('OSNOVNA PLAČA'!E30)&gt;0,'OSNOVNA PLAČA'!E30,"")</f>
        <v/>
      </c>
      <c r="G30" s="5"/>
      <c r="H30" s="5"/>
      <c r="I30" s="5"/>
      <c r="J30" s="5"/>
      <c r="K30" s="5"/>
      <c r="L30" s="5"/>
      <c r="M30" s="33"/>
      <c r="N30" s="33"/>
      <c r="O30" s="33"/>
      <c r="P30" s="33"/>
      <c r="Q30" s="33"/>
      <c r="R30" s="33"/>
      <c r="S30" s="33"/>
    </row>
    <row r="31" spans="1:19" ht="27" customHeight="1" x14ac:dyDescent="0.25">
      <c r="A31" s="57">
        <v>22</v>
      </c>
      <c r="B31" s="265" t="str">
        <f>+IF(LEN('OSNOVNA PLAČA'!B31)&gt;0,'OSNOVNA PLAČA'!B31,"")</f>
        <v>A22</v>
      </c>
      <c r="C31" s="265"/>
      <c r="D31" s="265"/>
      <c r="E31" s="58" t="str">
        <f>+IF(LEN('OSNOVNA PLAČA'!D31)&gt;0,'OSNOVNA PLAČA'!D31,"")</f>
        <v/>
      </c>
      <c r="F31" s="60" t="str">
        <f>+IF(LEN('OSNOVNA PLAČA'!E31)&gt;0,'OSNOVNA PLAČA'!E31,"")</f>
        <v/>
      </c>
      <c r="G31" s="5"/>
      <c r="H31" s="5"/>
      <c r="I31" s="5"/>
      <c r="J31" s="5"/>
      <c r="K31" s="5"/>
      <c r="L31" s="5"/>
      <c r="M31" s="33"/>
      <c r="N31" s="33"/>
      <c r="O31" s="33"/>
      <c r="P31" s="33"/>
      <c r="Q31" s="33"/>
      <c r="R31" s="33"/>
      <c r="S31" s="33"/>
    </row>
    <row r="32" spans="1:19" ht="27" customHeight="1" x14ac:dyDescent="0.25">
      <c r="A32" s="57">
        <v>23</v>
      </c>
      <c r="B32" s="265" t="str">
        <f>+IF(LEN('OSNOVNA PLAČA'!B32)&gt;0,'OSNOVNA PLAČA'!B32,"")</f>
        <v>A23</v>
      </c>
      <c r="C32" s="265"/>
      <c r="D32" s="265"/>
      <c r="E32" s="58" t="str">
        <f>+IF(LEN('OSNOVNA PLAČA'!D32)&gt;0,'OSNOVNA PLAČA'!D32,"")</f>
        <v/>
      </c>
      <c r="F32" s="60" t="str">
        <f>+IF(LEN('OSNOVNA PLAČA'!E32)&gt;0,'OSNOVNA PLAČA'!E32,"")</f>
        <v/>
      </c>
      <c r="G32" s="5"/>
      <c r="H32" s="5"/>
      <c r="I32" s="5"/>
      <c r="J32" s="5"/>
      <c r="K32" s="5"/>
      <c r="L32" s="5"/>
      <c r="M32" s="33"/>
      <c r="N32" s="33"/>
      <c r="O32" s="33"/>
      <c r="P32" s="33"/>
      <c r="Q32" s="33"/>
      <c r="R32" s="33"/>
      <c r="S32" s="33"/>
    </row>
    <row r="33" spans="1:19" ht="27" customHeight="1" x14ac:dyDescent="0.25">
      <c r="A33" s="57">
        <v>24</v>
      </c>
      <c r="B33" s="265" t="str">
        <f>+IF(LEN('OSNOVNA PLAČA'!B33)&gt;0,'OSNOVNA PLAČA'!B33,"")</f>
        <v>A24</v>
      </c>
      <c r="C33" s="265"/>
      <c r="D33" s="265"/>
      <c r="E33" s="58" t="str">
        <f>+IF(LEN('OSNOVNA PLAČA'!D33)&gt;0,'OSNOVNA PLAČA'!D33,"")</f>
        <v/>
      </c>
      <c r="F33" s="60" t="str">
        <f>+IF(LEN('OSNOVNA PLAČA'!E33)&gt;0,'OSNOVNA PLAČA'!E33,"")</f>
        <v/>
      </c>
      <c r="G33" s="5"/>
      <c r="H33" s="5"/>
      <c r="I33" s="5"/>
      <c r="J33" s="5"/>
      <c r="K33" s="5"/>
      <c r="L33" s="5"/>
      <c r="M33" s="33"/>
      <c r="N33" s="33"/>
      <c r="O33" s="33"/>
      <c r="P33" s="33"/>
      <c r="Q33" s="33"/>
      <c r="R33" s="33"/>
      <c r="S33" s="33"/>
    </row>
    <row r="34" spans="1:19" ht="27" customHeight="1" x14ac:dyDescent="0.25">
      <c r="A34" s="57">
        <v>25</v>
      </c>
      <c r="B34" s="265" t="str">
        <f>+IF(LEN('OSNOVNA PLAČA'!B34)&gt;0,'OSNOVNA PLAČA'!B34,"")</f>
        <v>A25</v>
      </c>
      <c r="C34" s="265"/>
      <c r="D34" s="265"/>
      <c r="E34" s="58" t="str">
        <f>+IF(LEN('OSNOVNA PLAČA'!D34)&gt;0,'OSNOVNA PLAČA'!D34,"")</f>
        <v/>
      </c>
      <c r="F34" s="60" t="str">
        <f>+IF(LEN('OSNOVNA PLAČA'!E34)&gt;0,'OSNOVNA PLAČA'!E34,"")</f>
        <v/>
      </c>
      <c r="G34" s="5"/>
      <c r="H34" s="5"/>
      <c r="I34" s="5"/>
      <c r="J34" s="5"/>
      <c r="K34" s="5"/>
      <c r="L34" s="5"/>
      <c r="M34" s="33"/>
      <c r="N34" s="33"/>
      <c r="O34" s="33"/>
      <c r="P34" s="33"/>
      <c r="Q34" s="33"/>
      <c r="R34" s="33"/>
      <c r="S34" s="33"/>
    </row>
    <row r="35" spans="1:19" ht="27" customHeight="1" x14ac:dyDescent="0.25">
      <c r="A35" s="57">
        <v>26</v>
      </c>
      <c r="B35" s="265" t="str">
        <f>+IF(LEN('OSNOVNA PLAČA'!B35)&gt;0,'OSNOVNA PLAČA'!B35,"")</f>
        <v>A26</v>
      </c>
      <c r="C35" s="265"/>
      <c r="D35" s="265"/>
      <c r="E35" s="58" t="str">
        <f>+IF(LEN('OSNOVNA PLAČA'!D35)&gt;0,'OSNOVNA PLAČA'!D35,"")</f>
        <v/>
      </c>
      <c r="F35" s="60" t="str">
        <f>+IF(LEN('OSNOVNA PLAČA'!E35)&gt;0,'OSNOVNA PLAČA'!E35,"")</f>
        <v/>
      </c>
      <c r="G35" s="5"/>
      <c r="H35" s="5"/>
      <c r="I35" s="5"/>
      <c r="J35" s="5"/>
      <c r="K35" s="5"/>
      <c r="L35" s="5"/>
      <c r="M35" s="33"/>
      <c r="N35" s="33"/>
      <c r="O35" s="33"/>
      <c r="P35" s="33"/>
      <c r="Q35" s="33"/>
      <c r="R35" s="33"/>
      <c r="S35" s="33"/>
    </row>
    <row r="36" spans="1:19" ht="27" customHeight="1" x14ac:dyDescent="0.25">
      <c r="A36" s="57">
        <v>27</v>
      </c>
      <c r="B36" s="265" t="str">
        <f>+IF(LEN('OSNOVNA PLAČA'!B36)&gt;0,'OSNOVNA PLAČA'!B36,"")</f>
        <v>A27</v>
      </c>
      <c r="C36" s="265"/>
      <c r="D36" s="265"/>
      <c r="E36" s="58" t="str">
        <f>+IF(LEN('OSNOVNA PLAČA'!D36)&gt;0,'OSNOVNA PLAČA'!D36,"")</f>
        <v/>
      </c>
      <c r="F36" s="60" t="str">
        <f>+IF(LEN('OSNOVNA PLAČA'!E36)&gt;0,'OSNOVNA PLAČA'!E36,"")</f>
        <v/>
      </c>
      <c r="G36" s="5"/>
      <c r="H36" s="5"/>
      <c r="I36" s="5"/>
      <c r="J36" s="5"/>
      <c r="K36" s="5"/>
      <c r="L36" s="5"/>
      <c r="M36" s="33"/>
      <c r="N36" s="33"/>
      <c r="O36" s="33"/>
      <c r="P36" s="33"/>
      <c r="Q36" s="33"/>
      <c r="R36" s="33"/>
      <c r="S36" s="33"/>
    </row>
    <row r="37" spans="1:19" ht="27" customHeight="1" x14ac:dyDescent="0.25">
      <c r="A37" s="57">
        <v>28</v>
      </c>
      <c r="B37" s="265" t="str">
        <f>+IF(LEN('OSNOVNA PLAČA'!B37)&gt;0,'OSNOVNA PLAČA'!B37,"")</f>
        <v>A28</v>
      </c>
      <c r="C37" s="265"/>
      <c r="D37" s="265"/>
      <c r="E37" s="58" t="str">
        <f>+IF(LEN('OSNOVNA PLAČA'!D37)&gt;0,'OSNOVNA PLAČA'!D37,"")</f>
        <v/>
      </c>
      <c r="F37" s="60" t="str">
        <f>+IF(LEN('OSNOVNA PLAČA'!E37)&gt;0,'OSNOVNA PLAČA'!E37,"")</f>
        <v/>
      </c>
      <c r="G37" s="5"/>
      <c r="H37" s="5"/>
      <c r="I37" s="5"/>
      <c r="J37" s="5"/>
      <c r="K37" s="5"/>
      <c r="L37" s="5"/>
      <c r="M37" s="33"/>
      <c r="N37" s="33"/>
      <c r="O37" s="33"/>
      <c r="P37" s="33"/>
      <c r="Q37" s="33"/>
      <c r="R37" s="33"/>
      <c r="S37" s="33"/>
    </row>
    <row r="38" spans="1:19" ht="27" customHeight="1" x14ac:dyDescent="0.25">
      <c r="A38" s="57">
        <v>29</v>
      </c>
      <c r="B38" s="265" t="str">
        <f>+IF(LEN('OSNOVNA PLAČA'!B38)&gt;0,'OSNOVNA PLAČA'!B38,"")</f>
        <v>A29</v>
      </c>
      <c r="C38" s="265"/>
      <c r="D38" s="265"/>
      <c r="E38" s="58" t="str">
        <f>+IF(LEN('OSNOVNA PLAČA'!D38)&gt;0,'OSNOVNA PLAČA'!D38,"")</f>
        <v/>
      </c>
      <c r="F38" s="60" t="str">
        <f>+IF(LEN('OSNOVNA PLAČA'!E38)&gt;0,'OSNOVNA PLAČA'!E38,"")</f>
        <v/>
      </c>
      <c r="G38" s="5"/>
      <c r="H38" s="5"/>
      <c r="I38" s="5"/>
      <c r="J38" s="5"/>
      <c r="K38" s="5"/>
      <c r="L38" s="5"/>
      <c r="M38" s="33"/>
      <c r="N38" s="33"/>
      <c r="O38" s="33"/>
      <c r="P38" s="33"/>
      <c r="Q38" s="33"/>
      <c r="R38" s="33"/>
      <c r="S38" s="33"/>
    </row>
    <row r="39" spans="1:19" ht="27" customHeight="1" x14ac:dyDescent="0.25">
      <c r="A39" s="57">
        <v>30</v>
      </c>
      <c r="B39" s="265" t="str">
        <f>+IF(LEN('OSNOVNA PLAČA'!B39)&gt;0,'OSNOVNA PLAČA'!B39,"")</f>
        <v>A30</v>
      </c>
      <c r="C39" s="265"/>
      <c r="D39" s="265"/>
      <c r="E39" s="58" t="str">
        <f>+IF(LEN('OSNOVNA PLAČA'!D39)&gt;0,'OSNOVNA PLAČA'!D39,"")</f>
        <v/>
      </c>
      <c r="F39" s="60" t="str">
        <f>+IF(LEN('OSNOVNA PLAČA'!E39)&gt;0,'OSNOVNA PLAČA'!E39,"")</f>
        <v/>
      </c>
      <c r="G39" s="5"/>
      <c r="H39" s="5"/>
      <c r="I39" s="5"/>
      <c r="J39" s="5"/>
      <c r="K39" s="5"/>
      <c r="L39" s="5"/>
      <c r="M39" s="33"/>
      <c r="N39" s="33"/>
      <c r="O39" s="33"/>
      <c r="P39" s="33"/>
      <c r="Q39" s="33"/>
      <c r="R39" s="33"/>
      <c r="S39" s="33"/>
    </row>
    <row r="40" spans="1:19" ht="27" customHeight="1" x14ac:dyDescent="0.25">
      <c r="A40" s="57">
        <v>31</v>
      </c>
      <c r="B40" s="265" t="str">
        <f>+IF(LEN('OSNOVNA PLAČA'!B40)&gt;0,'OSNOVNA PLAČA'!B40,"")</f>
        <v>A31</v>
      </c>
      <c r="C40" s="265"/>
      <c r="D40" s="265"/>
      <c r="E40" s="58" t="str">
        <f>+IF(LEN('OSNOVNA PLAČA'!D40)&gt;0,'OSNOVNA PLAČA'!D40,"")</f>
        <v/>
      </c>
      <c r="F40" s="60" t="str">
        <f>+IF(LEN('OSNOVNA PLAČA'!E40)&gt;0,'OSNOVNA PLAČA'!E40,"")</f>
        <v/>
      </c>
      <c r="G40" s="5"/>
      <c r="H40" s="5"/>
      <c r="I40" s="5"/>
      <c r="J40" s="5"/>
      <c r="K40" s="5"/>
      <c r="L40" s="5"/>
      <c r="M40" s="33"/>
      <c r="N40" s="33"/>
      <c r="O40" s="33"/>
      <c r="P40" s="33"/>
      <c r="Q40" s="33"/>
      <c r="R40" s="33"/>
      <c r="S40" s="33"/>
    </row>
    <row r="41" spans="1:19" ht="27" customHeight="1" x14ac:dyDescent="0.25">
      <c r="A41" s="57">
        <v>32</v>
      </c>
      <c r="B41" s="265" t="str">
        <f>+IF(LEN('OSNOVNA PLAČA'!B41)&gt;0,'OSNOVNA PLAČA'!B41,"")</f>
        <v>A32</v>
      </c>
      <c r="C41" s="265"/>
      <c r="D41" s="265"/>
      <c r="E41" s="58" t="str">
        <f>+IF(LEN('OSNOVNA PLAČA'!D41)&gt;0,'OSNOVNA PLAČA'!D41,"")</f>
        <v/>
      </c>
      <c r="F41" s="60" t="str">
        <f>+IF(LEN('OSNOVNA PLAČA'!E41)&gt;0,'OSNOVNA PLAČA'!E41,"")</f>
        <v/>
      </c>
      <c r="G41" s="5"/>
      <c r="H41" s="5"/>
      <c r="I41" s="5"/>
      <c r="J41" s="5"/>
      <c r="K41" s="5"/>
      <c r="L41" s="5"/>
      <c r="M41" s="33"/>
      <c r="N41" s="33"/>
      <c r="O41" s="33"/>
      <c r="P41" s="33"/>
      <c r="Q41" s="33"/>
      <c r="R41" s="33"/>
      <c r="S41" s="33"/>
    </row>
    <row r="42" spans="1:19" ht="27" customHeight="1" x14ac:dyDescent="0.25">
      <c r="A42" s="57">
        <v>33</v>
      </c>
      <c r="B42" s="265" t="str">
        <f>+IF(LEN('OSNOVNA PLAČA'!B42)&gt;0,'OSNOVNA PLAČA'!B42,"")</f>
        <v>A33</v>
      </c>
      <c r="C42" s="265"/>
      <c r="D42" s="265"/>
      <c r="E42" s="58" t="str">
        <f>+IF(LEN('OSNOVNA PLAČA'!D42)&gt;0,'OSNOVNA PLAČA'!D42,"")</f>
        <v/>
      </c>
      <c r="F42" s="60" t="str">
        <f>+IF(LEN('OSNOVNA PLAČA'!E42)&gt;0,'OSNOVNA PLAČA'!E42,"")</f>
        <v/>
      </c>
      <c r="G42" s="5"/>
      <c r="H42" s="5"/>
      <c r="I42" s="5"/>
      <c r="J42" s="5"/>
      <c r="K42" s="5"/>
      <c r="L42" s="5"/>
      <c r="M42" s="33"/>
      <c r="N42" s="33"/>
      <c r="O42" s="33"/>
      <c r="P42" s="33"/>
      <c r="Q42" s="33"/>
      <c r="R42" s="33"/>
      <c r="S42" s="33"/>
    </row>
    <row r="43" spans="1:19" ht="27" customHeight="1" x14ac:dyDescent="0.25">
      <c r="A43" s="57">
        <v>34</v>
      </c>
      <c r="B43" s="265" t="str">
        <f>+IF(LEN('OSNOVNA PLAČA'!B43)&gt;0,'OSNOVNA PLAČA'!B43,"")</f>
        <v>A34</v>
      </c>
      <c r="C43" s="265"/>
      <c r="D43" s="265"/>
      <c r="E43" s="58" t="str">
        <f>+IF(LEN('OSNOVNA PLAČA'!D43)&gt;0,'OSNOVNA PLAČA'!D43,"")</f>
        <v/>
      </c>
      <c r="F43" s="60" t="str">
        <f>+IF(LEN('OSNOVNA PLAČA'!E43)&gt;0,'OSNOVNA PLAČA'!E43,"")</f>
        <v/>
      </c>
      <c r="G43" s="5"/>
      <c r="H43" s="5"/>
      <c r="I43" s="5"/>
      <c r="J43" s="5"/>
      <c r="K43" s="5"/>
      <c r="L43" s="5"/>
      <c r="M43" s="33"/>
      <c r="N43" s="33"/>
      <c r="O43" s="33"/>
      <c r="P43" s="33"/>
      <c r="Q43" s="33"/>
      <c r="R43" s="33"/>
      <c r="S43" s="33"/>
    </row>
    <row r="44" spans="1:19" ht="27" customHeight="1" x14ac:dyDescent="0.25">
      <c r="A44" s="57">
        <v>35</v>
      </c>
      <c r="B44" s="265" t="str">
        <f>+IF(LEN('OSNOVNA PLAČA'!B44)&gt;0,'OSNOVNA PLAČA'!B44,"")</f>
        <v>A35</v>
      </c>
      <c r="C44" s="265"/>
      <c r="D44" s="265"/>
      <c r="E44" s="58" t="str">
        <f>+IF(LEN('OSNOVNA PLAČA'!D44)&gt;0,'OSNOVNA PLAČA'!D44,"")</f>
        <v/>
      </c>
      <c r="F44" s="60" t="str">
        <f>+IF(LEN('OSNOVNA PLAČA'!E44)&gt;0,'OSNOVNA PLAČA'!E44,"")</f>
        <v/>
      </c>
      <c r="G44" s="5"/>
      <c r="H44" s="5"/>
      <c r="I44" s="5"/>
      <c r="J44" s="5"/>
      <c r="K44" s="5"/>
      <c r="L44" s="5"/>
      <c r="M44" s="33"/>
      <c r="N44" s="33"/>
      <c r="O44" s="33"/>
      <c r="P44" s="33"/>
      <c r="Q44" s="33"/>
      <c r="R44" s="33"/>
      <c r="S44" s="33"/>
    </row>
    <row r="45" spans="1:19" ht="27" customHeight="1" x14ac:dyDescent="0.25">
      <c r="A45" s="57">
        <v>36</v>
      </c>
      <c r="B45" s="265" t="str">
        <f>+IF(LEN('OSNOVNA PLAČA'!B45)&gt;0,'OSNOVNA PLAČA'!B45,"")</f>
        <v>A36</v>
      </c>
      <c r="C45" s="265"/>
      <c r="D45" s="265"/>
      <c r="E45" s="58" t="str">
        <f>+IF(LEN('OSNOVNA PLAČA'!D45)&gt;0,'OSNOVNA PLAČA'!D45,"")</f>
        <v/>
      </c>
      <c r="F45" s="60" t="str">
        <f>+IF(LEN('OSNOVNA PLAČA'!E45)&gt;0,'OSNOVNA PLAČA'!E45,"")</f>
        <v/>
      </c>
      <c r="G45" s="5"/>
      <c r="H45" s="5"/>
      <c r="I45" s="5"/>
      <c r="J45" s="5"/>
      <c r="K45" s="5"/>
      <c r="L45" s="5"/>
      <c r="M45" s="33"/>
      <c r="N45" s="33"/>
      <c r="O45" s="33"/>
      <c r="P45" s="33"/>
      <c r="Q45" s="33"/>
      <c r="R45" s="33"/>
      <c r="S45" s="33"/>
    </row>
    <row r="46" spans="1:19" ht="27" customHeight="1" x14ac:dyDescent="0.25">
      <c r="A46" s="57">
        <v>37</v>
      </c>
      <c r="B46" s="265" t="str">
        <f>+IF(LEN('OSNOVNA PLAČA'!B46)&gt;0,'OSNOVNA PLAČA'!B46,"")</f>
        <v>A37</v>
      </c>
      <c r="C46" s="265"/>
      <c r="D46" s="265"/>
      <c r="E46" s="58" t="str">
        <f>+IF(LEN('OSNOVNA PLAČA'!D46)&gt;0,'OSNOVNA PLAČA'!D46,"")</f>
        <v/>
      </c>
      <c r="F46" s="60" t="str">
        <f>+IF(LEN('OSNOVNA PLAČA'!E46)&gt;0,'OSNOVNA PLAČA'!E46,"")</f>
        <v/>
      </c>
      <c r="G46" s="5"/>
      <c r="H46" s="5"/>
      <c r="I46" s="5"/>
      <c r="J46" s="5"/>
      <c r="K46" s="5"/>
      <c r="L46" s="5"/>
      <c r="M46" s="33"/>
      <c r="N46" s="33"/>
      <c r="O46" s="33"/>
      <c r="P46" s="33"/>
      <c r="Q46" s="33"/>
      <c r="R46" s="33"/>
      <c r="S46" s="33"/>
    </row>
    <row r="47" spans="1:19" ht="27" customHeight="1" x14ac:dyDescent="0.25">
      <c r="A47" s="57">
        <v>38</v>
      </c>
      <c r="B47" s="265" t="str">
        <f>+IF(LEN('OSNOVNA PLAČA'!B47)&gt;0,'OSNOVNA PLAČA'!B47,"")</f>
        <v>A38</v>
      </c>
      <c r="C47" s="265"/>
      <c r="D47" s="265"/>
      <c r="E47" s="58" t="str">
        <f>+IF(LEN('OSNOVNA PLAČA'!D47)&gt;0,'OSNOVNA PLAČA'!D47,"")</f>
        <v/>
      </c>
      <c r="F47" s="60" t="str">
        <f>+IF(LEN('OSNOVNA PLAČA'!E47)&gt;0,'OSNOVNA PLAČA'!E47,"")</f>
        <v/>
      </c>
      <c r="G47" s="5"/>
      <c r="H47" s="5"/>
      <c r="I47" s="5"/>
      <c r="J47" s="5"/>
      <c r="K47" s="5"/>
      <c r="L47" s="5"/>
      <c r="M47" s="33"/>
      <c r="N47" s="33"/>
      <c r="O47" s="33"/>
      <c r="P47" s="33"/>
      <c r="Q47" s="33"/>
      <c r="R47" s="33"/>
      <c r="S47" s="33"/>
    </row>
    <row r="48" spans="1:19" ht="27" customHeight="1" x14ac:dyDescent="0.25">
      <c r="A48" s="57">
        <v>39</v>
      </c>
      <c r="B48" s="265" t="str">
        <f>+IF(LEN('OSNOVNA PLAČA'!B48)&gt;0,'OSNOVNA PLAČA'!B48,"")</f>
        <v>A39</v>
      </c>
      <c r="C48" s="265"/>
      <c r="D48" s="265"/>
      <c r="E48" s="58" t="str">
        <f>+IF(LEN('OSNOVNA PLAČA'!D48)&gt;0,'OSNOVNA PLAČA'!D48,"")</f>
        <v/>
      </c>
      <c r="F48" s="60" t="str">
        <f>+IF(LEN('OSNOVNA PLAČA'!E48)&gt;0,'OSNOVNA PLAČA'!E48,"")</f>
        <v/>
      </c>
      <c r="G48" s="5"/>
      <c r="H48" s="5"/>
      <c r="I48" s="5"/>
      <c r="J48" s="5"/>
      <c r="K48" s="5"/>
      <c r="L48" s="5"/>
      <c r="M48" s="33"/>
      <c r="N48" s="33"/>
      <c r="O48" s="33"/>
      <c r="P48" s="33"/>
      <c r="Q48" s="33"/>
      <c r="R48" s="33"/>
      <c r="S48" s="33"/>
    </row>
    <row r="49" spans="1:19" ht="27" customHeight="1" x14ac:dyDescent="0.25">
      <c r="A49" s="57">
        <v>40</v>
      </c>
      <c r="B49" s="265" t="str">
        <f>+IF(LEN('OSNOVNA PLAČA'!B49)&gt;0,'OSNOVNA PLAČA'!B49,"")</f>
        <v>A40</v>
      </c>
      <c r="C49" s="265"/>
      <c r="D49" s="265"/>
      <c r="E49" s="58" t="str">
        <f>+IF(LEN('OSNOVNA PLAČA'!D49)&gt;0,'OSNOVNA PLAČA'!D49,"")</f>
        <v/>
      </c>
      <c r="F49" s="60" t="str">
        <f>+IF(LEN('OSNOVNA PLAČA'!E49)&gt;0,'OSNOVNA PLAČA'!E49,"")</f>
        <v/>
      </c>
      <c r="G49" s="5"/>
      <c r="H49" s="5"/>
      <c r="I49" s="5"/>
      <c r="J49" s="5"/>
      <c r="K49" s="5"/>
      <c r="L49" s="5"/>
      <c r="M49" s="33"/>
      <c r="N49" s="33"/>
      <c r="O49" s="33"/>
      <c r="P49" s="33"/>
      <c r="Q49" s="33"/>
      <c r="R49" s="33"/>
      <c r="S49" s="33"/>
    </row>
    <row r="50" spans="1:19" ht="27" customHeight="1" x14ac:dyDescent="0.25">
      <c r="A50" s="57">
        <v>41</v>
      </c>
      <c r="B50" s="265" t="str">
        <f>+IF(LEN('OSNOVNA PLAČA'!B50)&gt;0,'OSNOVNA PLAČA'!B50,"")</f>
        <v>A41</v>
      </c>
      <c r="C50" s="265"/>
      <c r="D50" s="265"/>
      <c r="E50" s="58" t="str">
        <f>+IF(LEN('OSNOVNA PLAČA'!D50)&gt;0,'OSNOVNA PLAČA'!D50,"")</f>
        <v/>
      </c>
      <c r="F50" s="60" t="str">
        <f>+IF(LEN('OSNOVNA PLAČA'!E50)&gt;0,'OSNOVNA PLAČA'!E50,"")</f>
        <v/>
      </c>
      <c r="G50" s="5"/>
      <c r="H50" s="5"/>
      <c r="I50" s="5"/>
      <c r="J50" s="5"/>
      <c r="K50" s="5"/>
      <c r="L50" s="5"/>
      <c r="M50" s="33"/>
      <c r="N50" s="33"/>
      <c r="O50" s="33"/>
      <c r="P50" s="33"/>
      <c r="Q50" s="33"/>
      <c r="R50" s="33"/>
      <c r="S50" s="33"/>
    </row>
    <row r="51" spans="1:19" ht="27" customHeight="1" x14ac:dyDescent="0.25">
      <c r="A51" s="57">
        <v>42</v>
      </c>
      <c r="B51" s="265" t="str">
        <f>+IF(LEN('OSNOVNA PLAČA'!B51)&gt;0,'OSNOVNA PLAČA'!B51,"")</f>
        <v>A42</v>
      </c>
      <c r="C51" s="265"/>
      <c r="D51" s="265"/>
      <c r="E51" s="58" t="str">
        <f>+IF(LEN('OSNOVNA PLAČA'!D51)&gt;0,'OSNOVNA PLAČA'!D51,"")</f>
        <v/>
      </c>
      <c r="F51" s="60" t="str">
        <f>+IF(LEN('OSNOVNA PLAČA'!E51)&gt;0,'OSNOVNA PLAČA'!E51,"")</f>
        <v/>
      </c>
      <c r="G51" s="5"/>
      <c r="H51" s="5"/>
      <c r="I51" s="5"/>
      <c r="J51" s="5"/>
      <c r="K51" s="5"/>
      <c r="L51" s="5"/>
      <c r="M51" s="33"/>
      <c r="N51" s="33"/>
      <c r="O51" s="33"/>
      <c r="P51" s="33"/>
      <c r="Q51" s="33"/>
      <c r="R51" s="33"/>
      <c r="S51" s="33"/>
    </row>
    <row r="52" spans="1:19" ht="27" customHeight="1" x14ac:dyDescent="0.25">
      <c r="A52" s="57">
        <v>43</v>
      </c>
      <c r="B52" s="265" t="str">
        <f>+IF(LEN('OSNOVNA PLAČA'!B52)&gt;0,'OSNOVNA PLAČA'!B52,"")</f>
        <v>A43</v>
      </c>
      <c r="C52" s="265"/>
      <c r="D52" s="265"/>
      <c r="E52" s="58" t="str">
        <f>+IF(LEN('OSNOVNA PLAČA'!D52)&gt;0,'OSNOVNA PLAČA'!D52,"")</f>
        <v/>
      </c>
      <c r="F52" s="60" t="str">
        <f>+IF(LEN('OSNOVNA PLAČA'!E52)&gt;0,'OSNOVNA PLAČA'!E52,"")</f>
        <v/>
      </c>
      <c r="G52" s="5"/>
      <c r="H52" s="5"/>
      <c r="I52" s="5"/>
      <c r="J52" s="5"/>
      <c r="K52" s="5"/>
      <c r="L52" s="5"/>
      <c r="M52" s="33"/>
      <c r="N52" s="33"/>
      <c r="O52" s="33"/>
      <c r="P52" s="33"/>
      <c r="Q52" s="33"/>
      <c r="R52" s="33"/>
      <c r="S52" s="33"/>
    </row>
    <row r="53" spans="1:19" ht="27" customHeight="1" x14ac:dyDescent="0.25">
      <c r="A53" s="57">
        <v>44</v>
      </c>
      <c r="B53" s="265" t="str">
        <f>+IF(LEN('OSNOVNA PLAČA'!B53)&gt;0,'OSNOVNA PLAČA'!B53,"")</f>
        <v>A44</v>
      </c>
      <c r="C53" s="265"/>
      <c r="D53" s="265"/>
      <c r="E53" s="58" t="str">
        <f>+IF(LEN('OSNOVNA PLAČA'!D53)&gt;0,'OSNOVNA PLAČA'!D53,"")</f>
        <v/>
      </c>
      <c r="F53" s="60" t="str">
        <f>+IF(LEN('OSNOVNA PLAČA'!E53)&gt;0,'OSNOVNA PLAČA'!E53,"")</f>
        <v/>
      </c>
      <c r="G53" s="5"/>
      <c r="H53" s="5"/>
      <c r="I53" s="5"/>
      <c r="J53" s="5"/>
      <c r="K53" s="5"/>
      <c r="L53" s="5"/>
      <c r="M53" s="33"/>
      <c r="N53" s="33"/>
      <c r="O53" s="33"/>
      <c r="P53" s="33"/>
      <c r="Q53" s="33"/>
      <c r="R53" s="33"/>
      <c r="S53" s="33"/>
    </row>
    <row r="54" spans="1:19" ht="27" customHeight="1" x14ac:dyDescent="0.25">
      <c r="A54" s="57">
        <v>45</v>
      </c>
      <c r="B54" s="265" t="str">
        <f>+IF(LEN('OSNOVNA PLAČA'!B54)&gt;0,'OSNOVNA PLAČA'!B54,"")</f>
        <v>A45</v>
      </c>
      <c r="C54" s="265"/>
      <c r="D54" s="265"/>
      <c r="E54" s="58" t="str">
        <f>+IF(LEN('OSNOVNA PLAČA'!D54)&gt;0,'OSNOVNA PLAČA'!D54,"")</f>
        <v/>
      </c>
      <c r="F54" s="60" t="str">
        <f>+IF(LEN('OSNOVNA PLAČA'!E54)&gt;0,'OSNOVNA PLAČA'!E54,"")</f>
        <v/>
      </c>
      <c r="G54" s="5"/>
      <c r="H54" s="5"/>
      <c r="I54" s="5"/>
      <c r="J54" s="5"/>
      <c r="K54" s="5"/>
      <c r="L54" s="5"/>
      <c r="M54" s="33"/>
      <c r="N54" s="33"/>
      <c r="O54" s="33"/>
      <c r="P54" s="33"/>
      <c r="Q54" s="33"/>
      <c r="R54" s="33"/>
      <c r="S54" s="33"/>
    </row>
    <row r="55" spans="1:19" ht="27" customHeight="1" x14ac:dyDescent="0.25">
      <c r="A55" s="57">
        <v>46</v>
      </c>
      <c r="B55" s="265" t="str">
        <f>+IF(LEN('OSNOVNA PLAČA'!B55)&gt;0,'OSNOVNA PLAČA'!B55,"")</f>
        <v>A46</v>
      </c>
      <c r="C55" s="265"/>
      <c r="D55" s="265"/>
      <c r="E55" s="58" t="str">
        <f>+IF(LEN('OSNOVNA PLAČA'!D55)&gt;0,'OSNOVNA PLAČA'!D55,"")</f>
        <v/>
      </c>
      <c r="F55" s="60" t="str">
        <f>+IF(LEN('OSNOVNA PLAČA'!E55)&gt;0,'OSNOVNA PLAČA'!E55,"")</f>
        <v/>
      </c>
      <c r="G55" s="5"/>
      <c r="H55" s="5"/>
      <c r="I55" s="5"/>
      <c r="J55" s="5"/>
      <c r="K55" s="5"/>
      <c r="L55" s="5"/>
      <c r="M55" s="33"/>
      <c r="N55" s="33"/>
      <c r="O55" s="33"/>
      <c r="P55" s="33"/>
      <c r="Q55" s="33"/>
      <c r="R55" s="33"/>
      <c r="S55" s="33"/>
    </row>
    <row r="56" spans="1:19" ht="27" customHeight="1" x14ac:dyDescent="0.25">
      <c r="A56" s="57">
        <v>47</v>
      </c>
      <c r="B56" s="265" t="str">
        <f>+IF(LEN('OSNOVNA PLAČA'!B56)&gt;0,'OSNOVNA PLAČA'!B56,"")</f>
        <v>A47</v>
      </c>
      <c r="C56" s="265"/>
      <c r="D56" s="265"/>
      <c r="E56" s="58" t="str">
        <f>+IF(LEN('OSNOVNA PLAČA'!D56)&gt;0,'OSNOVNA PLAČA'!D56,"")</f>
        <v/>
      </c>
      <c r="F56" s="60" t="str">
        <f>+IF(LEN('OSNOVNA PLAČA'!E56)&gt;0,'OSNOVNA PLAČA'!E56,"")</f>
        <v/>
      </c>
      <c r="G56" s="5"/>
      <c r="H56" s="5"/>
      <c r="I56" s="5"/>
      <c r="J56" s="5"/>
      <c r="K56" s="5"/>
      <c r="L56" s="5"/>
      <c r="M56" s="33"/>
      <c r="N56" s="33"/>
      <c r="O56" s="33"/>
      <c r="P56" s="33"/>
      <c r="Q56" s="33"/>
      <c r="R56" s="33"/>
      <c r="S56" s="33"/>
    </row>
    <row r="57" spans="1:19" ht="27" customHeight="1" x14ac:dyDescent="0.25">
      <c r="A57" s="57">
        <v>48</v>
      </c>
      <c r="B57" s="265" t="str">
        <f>+IF(LEN('OSNOVNA PLAČA'!B57)&gt;0,'OSNOVNA PLAČA'!B57,"")</f>
        <v>A48</v>
      </c>
      <c r="C57" s="265"/>
      <c r="D57" s="265"/>
      <c r="E57" s="58" t="str">
        <f>+IF(LEN('OSNOVNA PLAČA'!D57)&gt;0,'OSNOVNA PLAČA'!D57,"")</f>
        <v/>
      </c>
      <c r="F57" s="60" t="str">
        <f>+IF(LEN('OSNOVNA PLAČA'!E57)&gt;0,'OSNOVNA PLAČA'!E57,"")</f>
        <v/>
      </c>
      <c r="G57" s="5"/>
      <c r="H57" s="5"/>
      <c r="I57" s="5"/>
      <c r="J57" s="5"/>
      <c r="K57" s="5"/>
      <c r="L57" s="5"/>
      <c r="M57" s="33"/>
      <c r="N57" s="33"/>
      <c r="O57" s="33"/>
      <c r="P57" s="33"/>
      <c r="Q57" s="33"/>
      <c r="R57" s="33"/>
      <c r="S57" s="33"/>
    </row>
    <row r="58" spans="1:19" ht="27" customHeight="1" x14ac:dyDescent="0.25">
      <c r="A58" s="57">
        <v>49</v>
      </c>
      <c r="B58" s="265" t="str">
        <f>+IF(LEN('OSNOVNA PLAČA'!B58)&gt;0,'OSNOVNA PLAČA'!B58,"")</f>
        <v>A49</v>
      </c>
      <c r="C58" s="265"/>
      <c r="D58" s="265"/>
      <c r="E58" s="58" t="str">
        <f>+IF(LEN('OSNOVNA PLAČA'!D58)&gt;0,'OSNOVNA PLAČA'!D58,"")</f>
        <v/>
      </c>
      <c r="F58" s="60" t="str">
        <f>+IF(LEN('OSNOVNA PLAČA'!E58)&gt;0,'OSNOVNA PLAČA'!E58,"")</f>
        <v/>
      </c>
      <c r="G58" s="5"/>
      <c r="H58" s="5"/>
      <c r="I58" s="5"/>
      <c r="J58" s="5"/>
      <c r="K58" s="5"/>
      <c r="L58" s="5"/>
      <c r="M58" s="33"/>
      <c r="N58" s="33"/>
      <c r="O58" s="33"/>
      <c r="P58" s="33"/>
      <c r="Q58" s="33"/>
      <c r="R58" s="33"/>
      <c r="S58" s="33"/>
    </row>
    <row r="59" spans="1:19" ht="27" customHeight="1" x14ac:dyDescent="0.25">
      <c r="A59" s="57">
        <v>50</v>
      </c>
      <c r="B59" s="265" t="str">
        <f>+IF(LEN('OSNOVNA PLAČA'!B59)&gt;0,'OSNOVNA PLAČA'!B59,"")</f>
        <v>A50</v>
      </c>
      <c r="C59" s="265"/>
      <c r="D59" s="265"/>
      <c r="E59" s="58" t="str">
        <f>+IF(LEN('OSNOVNA PLAČA'!D59)&gt;0,'OSNOVNA PLAČA'!D59,"")</f>
        <v/>
      </c>
      <c r="F59" s="60" t="str">
        <f>+IF(LEN('OSNOVNA PLAČA'!E59)&gt;0,'OSNOVNA PLAČA'!E59,"")</f>
        <v/>
      </c>
      <c r="G59" s="5"/>
      <c r="H59" s="5"/>
      <c r="I59" s="5"/>
      <c r="J59" s="5"/>
      <c r="K59" s="5"/>
      <c r="L59" s="5"/>
      <c r="M59" s="33"/>
      <c r="N59" s="33"/>
      <c r="O59" s="33"/>
      <c r="P59" s="33"/>
      <c r="Q59" s="33"/>
      <c r="R59" s="33"/>
      <c r="S59" s="33"/>
    </row>
    <row r="60" spans="1:19" ht="27" customHeight="1" x14ac:dyDescent="0.25">
      <c r="A60" s="57">
        <v>51</v>
      </c>
      <c r="B60" s="265" t="str">
        <f>+IF(LEN('OSNOVNA PLAČA'!B60)&gt;0,'OSNOVNA PLAČA'!B60,"")</f>
        <v>A51</v>
      </c>
      <c r="C60" s="265"/>
      <c r="D60" s="265"/>
      <c r="E60" s="58" t="str">
        <f>+IF(LEN('OSNOVNA PLAČA'!D60)&gt;0,'OSNOVNA PLAČA'!D60,"")</f>
        <v/>
      </c>
      <c r="F60" s="60" t="str">
        <f>+IF(LEN('OSNOVNA PLAČA'!E60)&gt;0,'OSNOVNA PLAČA'!E60,"")</f>
        <v/>
      </c>
      <c r="G60" s="5"/>
      <c r="H60" s="5"/>
      <c r="I60" s="5"/>
      <c r="J60" s="5"/>
      <c r="K60" s="5"/>
      <c r="L60" s="5"/>
      <c r="M60" s="33"/>
      <c r="N60" s="33"/>
      <c r="O60" s="33"/>
      <c r="P60" s="33"/>
      <c r="Q60" s="33"/>
      <c r="R60" s="33"/>
      <c r="S60" s="33"/>
    </row>
    <row r="61" spans="1:19" ht="27" customHeight="1" x14ac:dyDescent="0.25">
      <c r="A61" s="57">
        <v>52</v>
      </c>
      <c r="B61" s="265" t="str">
        <f>+IF(LEN('OSNOVNA PLAČA'!B61)&gt;0,'OSNOVNA PLAČA'!B61,"")</f>
        <v>A52</v>
      </c>
      <c r="C61" s="265"/>
      <c r="D61" s="265"/>
      <c r="E61" s="58" t="str">
        <f>+IF(LEN('OSNOVNA PLAČA'!D61)&gt;0,'OSNOVNA PLAČA'!D61,"")</f>
        <v/>
      </c>
      <c r="F61" s="60" t="str">
        <f>+IF(LEN('OSNOVNA PLAČA'!E61)&gt;0,'OSNOVNA PLAČA'!E61,"")</f>
        <v/>
      </c>
      <c r="G61" s="5"/>
      <c r="H61" s="5"/>
      <c r="I61" s="5"/>
      <c r="J61" s="5"/>
      <c r="K61" s="5"/>
      <c r="L61" s="5"/>
      <c r="M61" s="33"/>
      <c r="N61" s="33"/>
      <c r="O61" s="33"/>
      <c r="P61" s="33"/>
      <c r="Q61" s="33"/>
      <c r="R61" s="33"/>
      <c r="S61" s="33"/>
    </row>
    <row r="62" spans="1:19" ht="27" customHeight="1" x14ac:dyDescent="0.25">
      <c r="A62" s="57">
        <v>53</v>
      </c>
      <c r="B62" s="265" t="str">
        <f>+IF(LEN('OSNOVNA PLAČA'!B62)&gt;0,'OSNOVNA PLAČA'!B62,"")</f>
        <v>A53</v>
      </c>
      <c r="C62" s="265"/>
      <c r="D62" s="265"/>
      <c r="E62" s="58" t="str">
        <f>+IF(LEN('OSNOVNA PLAČA'!D62)&gt;0,'OSNOVNA PLAČA'!D62,"")</f>
        <v/>
      </c>
      <c r="F62" s="60" t="str">
        <f>+IF(LEN('OSNOVNA PLAČA'!E62)&gt;0,'OSNOVNA PLAČA'!E62,"")</f>
        <v/>
      </c>
      <c r="G62" s="5"/>
      <c r="H62" s="5"/>
      <c r="I62" s="5"/>
      <c r="J62" s="5"/>
      <c r="K62" s="5"/>
      <c r="L62" s="5"/>
      <c r="M62" s="33"/>
      <c r="N62" s="33"/>
      <c r="O62" s="33"/>
      <c r="P62" s="33"/>
      <c r="Q62" s="33"/>
      <c r="R62" s="33"/>
      <c r="S62" s="33"/>
    </row>
    <row r="63" spans="1:19" ht="27" customHeight="1" x14ac:dyDescent="0.25">
      <c r="A63" s="57">
        <v>54</v>
      </c>
      <c r="B63" s="265" t="str">
        <f>+IF(LEN('OSNOVNA PLAČA'!B63)&gt;0,'OSNOVNA PLAČA'!B63,"")</f>
        <v>A54</v>
      </c>
      <c r="C63" s="265"/>
      <c r="D63" s="265"/>
      <c r="E63" s="58" t="str">
        <f>+IF(LEN('OSNOVNA PLAČA'!D63)&gt;0,'OSNOVNA PLAČA'!D63,"")</f>
        <v/>
      </c>
      <c r="F63" s="60" t="str">
        <f>+IF(LEN('OSNOVNA PLAČA'!E63)&gt;0,'OSNOVNA PLAČA'!E63,"")</f>
        <v/>
      </c>
      <c r="G63" s="5"/>
      <c r="H63" s="5"/>
      <c r="I63" s="5"/>
      <c r="J63" s="5"/>
      <c r="K63" s="5"/>
      <c r="L63" s="5"/>
      <c r="M63" s="33"/>
      <c r="N63" s="33"/>
      <c r="O63" s="33"/>
      <c r="P63" s="33"/>
      <c r="Q63" s="33"/>
      <c r="R63" s="33"/>
      <c r="S63" s="33"/>
    </row>
    <row r="64" spans="1:19" ht="27" customHeight="1" x14ac:dyDescent="0.25">
      <c r="A64" s="57">
        <v>55</v>
      </c>
      <c r="B64" s="265" t="str">
        <f>+IF(LEN('OSNOVNA PLAČA'!B64)&gt;0,'OSNOVNA PLAČA'!B64,"")</f>
        <v>A55</v>
      </c>
      <c r="C64" s="265"/>
      <c r="D64" s="265"/>
      <c r="E64" s="58" t="str">
        <f>+IF(LEN('OSNOVNA PLAČA'!D64)&gt;0,'OSNOVNA PLAČA'!D64,"")</f>
        <v/>
      </c>
      <c r="F64" s="60" t="str">
        <f>+IF(LEN('OSNOVNA PLAČA'!E64)&gt;0,'OSNOVNA PLAČA'!E64,"")</f>
        <v/>
      </c>
      <c r="G64" s="5"/>
      <c r="H64" s="5"/>
      <c r="I64" s="5"/>
      <c r="J64" s="5"/>
      <c r="K64" s="5"/>
      <c r="L64" s="5"/>
      <c r="M64" s="33"/>
      <c r="N64" s="33"/>
      <c r="O64" s="33"/>
      <c r="P64" s="33"/>
      <c r="Q64" s="33"/>
      <c r="R64" s="33"/>
      <c r="S64" s="33"/>
    </row>
    <row r="65" spans="1:19" ht="27" customHeight="1" x14ac:dyDescent="0.25">
      <c r="A65" s="57">
        <v>56</v>
      </c>
      <c r="B65" s="265" t="str">
        <f>+IF(LEN('OSNOVNA PLAČA'!B65)&gt;0,'OSNOVNA PLAČA'!B65,"")</f>
        <v>A56</v>
      </c>
      <c r="C65" s="265"/>
      <c r="D65" s="265"/>
      <c r="E65" s="58" t="str">
        <f>+IF(LEN('OSNOVNA PLAČA'!D65)&gt;0,'OSNOVNA PLAČA'!D65,"")</f>
        <v/>
      </c>
      <c r="F65" s="60" t="str">
        <f>+IF(LEN('OSNOVNA PLAČA'!E65)&gt;0,'OSNOVNA PLAČA'!E65,"")</f>
        <v/>
      </c>
      <c r="G65" s="5"/>
      <c r="H65" s="5"/>
      <c r="I65" s="5"/>
      <c r="J65" s="5"/>
      <c r="K65" s="5"/>
      <c r="L65" s="5"/>
      <c r="M65" s="33"/>
      <c r="N65" s="33"/>
      <c r="O65" s="33"/>
      <c r="P65" s="33"/>
      <c r="Q65" s="33"/>
      <c r="R65" s="33"/>
      <c r="S65" s="33"/>
    </row>
    <row r="66" spans="1:19" ht="27" customHeight="1" x14ac:dyDescent="0.25">
      <c r="A66" s="57">
        <v>57</v>
      </c>
      <c r="B66" s="265" t="str">
        <f>+IF(LEN('OSNOVNA PLAČA'!B66)&gt;0,'OSNOVNA PLAČA'!B66,"")</f>
        <v>A57</v>
      </c>
      <c r="C66" s="265"/>
      <c r="D66" s="265"/>
      <c r="E66" s="58" t="str">
        <f>+IF(LEN('OSNOVNA PLAČA'!D66)&gt;0,'OSNOVNA PLAČA'!D66,"")</f>
        <v/>
      </c>
      <c r="F66" s="60" t="str">
        <f>+IF(LEN('OSNOVNA PLAČA'!E66)&gt;0,'OSNOVNA PLAČA'!E66,"")</f>
        <v/>
      </c>
      <c r="G66" s="5"/>
      <c r="H66" s="5"/>
      <c r="I66" s="5"/>
      <c r="J66" s="5"/>
      <c r="K66" s="5"/>
      <c r="L66" s="5"/>
      <c r="M66" s="33"/>
      <c r="N66" s="33"/>
      <c r="O66" s="33"/>
      <c r="P66" s="33"/>
      <c r="Q66" s="33"/>
      <c r="R66" s="33"/>
      <c r="S66" s="33"/>
    </row>
    <row r="67" spans="1:19" ht="27" customHeight="1" x14ac:dyDescent="0.25">
      <c r="A67" s="57">
        <v>58</v>
      </c>
      <c r="B67" s="265" t="str">
        <f>+IF(LEN('OSNOVNA PLAČA'!B67)&gt;0,'OSNOVNA PLAČA'!B67,"")</f>
        <v>A58</v>
      </c>
      <c r="C67" s="265"/>
      <c r="D67" s="265"/>
      <c r="E67" s="58" t="str">
        <f>+IF(LEN('OSNOVNA PLAČA'!D67)&gt;0,'OSNOVNA PLAČA'!D67,"")</f>
        <v/>
      </c>
      <c r="F67" s="60" t="str">
        <f>+IF(LEN('OSNOVNA PLAČA'!E67)&gt;0,'OSNOVNA PLAČA'!E67,"")</f>
        <v/>
      </c>
      <c r="G67" s="5"/>
      <c r="H67" s="5"/>
      <c r="I67" s="5"/>
      <c r="J67" s="5"/>
      <c r="K67" s="5"/>
      <c r="L67" s="5"/>
      <c r="M67" s="33"/>
      <c r="N67" s="33"/>
      <c r="O67" s="33"/>
      <c r="P67" s="33"/>
      <c r="Q67" s="33"/>
      <c r="R67" s="33"/>
      <c r="S67" s="33"/>
    </row>
    <row r="68" spans="1:19" ht="27" customHeight="1" x14ac:dyDescent="0.25">
      <c r="A68" s="57">
        <v>59</v>
      </c>
      <c r="B68" s="265" t="str">
        <f>+IF(LEN('OSNOVNA PLAČA'!B68)&gt;0,'OSNOVNA PLAČA'!B68,"")</f>
        <v>A59</v>
      </c>
      <c r="C68" s="265"/>
      <c r="D68" s="265"/>
      <c r="E68" s="58" t="str">
        <f>+IF(LEN('OSNOVNA PLAČA'!D68)&gt;0,'OSNOVNA PLAČA'!D68,"")</f>
        <v/>
      </c>
      <c r="F68" s="60" t="str">
        <f>+IF(LEN('OSNOVNA PLAČA'!E68)&gt;0,'OSNOVNA PLAČA'!E68,"")</f>
        <v/>
      </c>
      <c r="G68" s="5"/>
      <c r="H68" s="5"/>
      <c r="I68" s="5"/>
      <c r="J68" s="5"/>
      <c r="K68" s="5"/>
      <c r="L68" s="5"/>
      <c r="M68" s="33"/>
      <c r="N68" s="33"/>
      <c r="O68" s="33"/>
      <c r="P68" s="33"/>
      <c r="Q68" s="33"/>
      <c r="R68" s="33"/>
      <c r="S68" s="33"/>
    </row>
    <row r="69" spans="1:19" ht="27" customHeight="1" x14ac:dyDescent="0.25">
      <c r="A69" s="57">
        <v>60</v>
      </c>
      <c r="B69" s="265" t="str">
        <f>+IF(LEN('OSNOVNA PLAČA'!B69)&gt;0,'OSNOVNA PLAČA'!B69,"")</f>
        <v>A60</v>
      </c>
      <c r="C69" s="265"/>
      <c r="D69" s="265"/>
      <c r="E69" s="58" t="str">
        <f>+IF(LEN('OSNOVNA PLAČA'!D69)&gt;0,'OSNOVNA PLAČA'!D69,"")</f>
        <v/>
      </c>
      <c r="F69" s="60" t="str">
        <f>+IF(LEN('OSNOVNA PLAČA'!E69)&gt;0,'OSNOVNA PLAČA'!E69,"")</f>
        <v/>
      </c>
      <c r="G69" s="5"/>
      <c r="H69" s="5"/>
      <c r="I69" s="5"/>
      <c r="J69" s="5"/>
      <c r="K69" s="5"/>
      <c r="L69" s="5"/>
      <c r="M69" s="33"/>
      <c r="N69" s="33"/>
      <c r="O69" s="33"/>
      <c r="P69" s="33"/>
      <c r="Q69" s="33"/>
      <c r="R69" s="33"/>
      <c r="S69" s="33"/>
    </row>
    <row r="70" spans="1:19" ht="27" customHeight="1" x14ac:dyDescent="0.25">
      <c r="A70" s="57">
        <v>61</v>
      </c>
      <c r="B70" s="265" t="str">
        <f>+IF(LEN('OSNOVNA PLAČA'!B70)&gt;0,'OSNOVNA PLAČA'!B70,"")</f>
        <v>A61</v>
      </c>
      <c r="C70" s="265"/>
      <c r="D70" s="265"/>
      <c r="E70" s="58" t="str">
        <f>+IF(LEN('OSNOVNA PLAČA'!D70)&gt;0,'OSNOVNA PLAČA'!D70,"")</f>
        <v/>
      </c>
      <c r="F70" s="60" t="str">
        <f>+IF(LEN('OSNOVNA PLAČA'!E70)&gt;0,'OSNOVNA PLAČA'!E70,"")</f>
        <v/>
      </c>
      <c r="G70" s="5"/>
      <c r="H70" s="5"/>
      <c r="I70" s="5"/>
      <c r="J70" s="5"/>
      <c r="K70" s="5"/>
      <c r="L70" s="5"/>
      <c r="M70" s="33"/>
      <c r="N70" s="33"/>
      <c r="O70" s="33"/>
      <c r="P70" s="33"/>
      <c r="Q70" s="33"/>
      <c r="R70" s="33"/>
      <c r="S70" s="33"/>
    </row>
    <row r="71" spans="1:19" ht="27" customHeight="1" x14ac:dyDescent="0.25">
      <c r="A71" s="57">
        <v>62</v>
      </c>
      <c r="B71" s="265" t="str">
        <f>+IF(LEN('OSNOVNA PLAČA'!B71)&gt;0,'OSNOVNA PLAČA'!B71,"")</f>
        <v>A62</v>
      </c>
      <c r="C71" s="265"/>
      <c r="D71" s="265"/>
      <c r="E71" s="58" t="str">
        <f>+IF(LEN('OSNOVNA PLAČA'!D71)&gt;0,'OSNOVNA PLAČA'!D71,"")</f>
        <v/>
      </c>
      <c r="F71" s="60" t="str">
        <f>+IF(LEN('OSNOVNA PLAČA'!E71)&gt;0,'OSNOVNA PLAČA'!E71,"")</f>
        <v/>
      </c>
      <c r="G71" s="5"/>
      <c r="H71" s="5"/>
      <c r="I71" s="5"/>
      <c r="J71" s="5"/>
      <c r="K71" s="5"/>
      <c r="L71" s="5"/>
      <c r="M71" s="33"/>
      <c r="N71" s="33"/>
      <c r="O71" s="33"/>
      <c r="P71" s="33"/>
      <c r="Q71" s="33"/>
      <c r="R71" s="33"/>
      <c r="S71" s="33"/>
    </row>
    <row r="72" spans="1:19" ht="27" customHeight="1" x14ac:dyDescent="0.25">
      <c r="A72" s="57">
        <v>63</v>
      </c>
      <c r="B72" s="265" t="str">
        <f>+IF(LEN('OSNOVNA PLAČA'!B72)&gt;0,'OSNOVNA PLAČA'!B72,"")</f>
        <v>A63</v>
      </c>
      <c r="C72" s="265"/>
      <c r="D72" s="265"/>
      <c r="E72" s="58" t="str">
        <f>+IF(LEN('OSNOVNA PLAČA'!D72)&gt;0,'OSNOVNA PLAČA'!D72,"")</f>
        <v/>
      </c>
      <c r="F72" s="60" t="str">
        <f>+IF(LEN('OSNOVNA PLAČA'!E72)&gt;0,'OSNOVNA PLAČA'!E72,"")</f>
        <v/>
      </c>
      <c r="G72" s="5"/>
      <c r="H72" s="5"/>
      <c r="I72" s="5"/>
      <c r="J72" s="5"/>
      <c r="K72" s="5"/>
      <c r="L72" s="5"/>
      <c r="M72" s="33"/>
      <c r="N72" s="33"/>
      <c r="O72" s="33"/>
      <c r="P72" s="33"/>
      <c r="Q72" s="33"/>
      <c r="R72" s="33"/>
      <c r="S72" s="33"/>
    </row>
    <row r="73" spans="1:19" ht="27" customHeight="1" x14ac:dyDescent="0.25">
      <c r="A73" s="57">
        <v>64</v>
      </c>
      <c r="B73" s="265" t="str">
        <f>+IF(LEN('OSNOVNA PLAČA'!B73)&gt;0,'OSNOVNA PLAČA'!B73,"")</f>
        <v>A64</v>
      </c>
      <c r="C73" s="265"/>
      <c r="D73" s="265"/>
      <c r="E73" s="58" t="str">
        <f>+IF(LEN('OSNOVNA PLAČA'!D73)&gt;0,'OSNOVNA PLAČA'!D73,"")</f>
        <v/>
      </c>
      <c r="F73" s="60" t="str">
        <f>+IF(LEN('OSNOVNA PLAČA'!E73)&gt;0,'OSNOVNA PLAČA'!E73,"")</f>
        <v/>
      </c>
      <c r="G73" s="5"/>
      <c r="H73" s="5"/>
      <c r="I73" s="5"/>
      <c r="J73" s="5"/>
      <c r="K73" s="5"/>
      <c r="L73" s="5"/>
      <c r="M73" s="33"/>
      <c r="N73" s="33"/>
      <c r="O73" s="33"/>
      <c r="P73" s="33"/>
      <c r="Q73" s="33"/>
      <c r="R73" s="33"/>
      <c r="S73" s="33"/>
    </row>
    <row r="74" spans="1:19" ht="27" customHeight="1" x14ac:dyDescent="0.25">
      <c r="A74" s="57">
        <v>65</v>
      </c>
      <c r="B74" s="265" t="str">
        <f>+IF(LEN('OSNOVNA PLAČA'!B74)&gt;0,'OSNOVNA PLAČA'!B74,"")</f>
        <v>A65</v>
      </c>
      <c r="C74" s="265"/>
      <c r="D74" s="265"/>
      <c r="E74" s="58" t="str">
        <f>+IF(LEN('OSNOVNA PLAČA'!D74)&gt;0,'OSNOVNA PLAČA'!D74,"")</f>
        <v/>
      </c>
      <c r="F74" s="60" t="str">
        <f>+IF(LEN('OSNOVNA PLAČA'!E74)&gt;0,'OSNOVNA PLAČA'!E74,"")</f>
        <v/>
      </c>
      <c r="G74" s="5"/>
      <c r="H74" s="5"/>
      <c r="I74" s="5"/>
      <c r="J74" s="5"/>
      <c r="K74" s="5"/>
      <c r="L74" s="5"/>
      <c r="M74" s="33"/>
      <c r="N74" s="33"/>
      <c r="O74" s="33"/>
      <c r="P74" s="33"/>
      <c r="Q74" s="33"/>
      <c r="R74" s="33"/>
      <c r="S74" s="33"/>
    </row>
    <row r="75" spans="1:19" ht="27" customHeight="1" x14ac:dyDescent="0.25">
      <c r="A75" s="57">
        <v>66</v>
      </c>
      <c r="B75" s="265" t="str">
        <f>+IF(LEN('OSNOVNA PLAČA'!B75)&gt;0,'OSNOVNA PLAČA'!B75,"")</f>
        <v>A66</v>
      </c>
      <c r="C75" s="265"/>
      <c r="D75" s="265"/>
      <c r="E75" s="58" t="str">
        <f>+IF(LEN('OSNOVNA PLAČA'!D75)&gt;0,'OSNOVNA PLAČA'!D75,"")</f>
        <v/>
      </c>
      <c r="F75" s="60" t="str">
        <f>+IF(LEN('OSNOVNA PLAČA'!E75)&gt;0,'OSNOVNA PLAČA'!E75,"")</f>
        <v/>
      </c>
      <c r="G75" s="5"/>
      <c r="H75" s="5"/>
      <c r="I75" s="5"/>
      <c r="J75" s="5"/>
      <c r="K75" s="5"/>
      <c r="L75" s="5"/>
      <c r="M75" s="33"/>
      <c r="N75" s="33"/>
      <c r="O75" s="33"/>
      <c r="P75" s="33"/>
      <c r="Q75" s="33"/>
      <c r="R75" s="33"/>
      <c r="S75" s="33"/>
    </row>
    <row r="76" spans="1:19" ht="27" customHeight="1" x14ac:dyDescent="0.25">
      <c r="A76" s="57">
        <v>67</v>
      </c>
      <c r="B76" s="265" t="str">
        <f>+IF(LEN('OSNOVNA PLAČA'!B76)&gt;0,'OSNOVNA PLAČA'!B76,"")</f>
        <v>A67</v>
      </c>
      <c r="C76" s="265"/>
      <c r="D76" s="265"/>
      <c r="E76" s="58" t="str">
        <f>+IF(LEN('OSNOVNA PLAČA'!D76)&gt;0,'OSNOVNA PLAČA'!D76,"")</f>
        <v/>
      </c>
      <c r="F76" s="60" t="str">
        <f>+IF(LEN('OSNOVNA PLAČA'!E76)&gt;0,'OSNOVNA PLAČA'!E76,"")</f>
        <v/>
      </c>
      <c r="G76" s="5"/>
      <c r="H76" s="5"/>
      <c r="I76" s="5"/>
      <c r="J76" s="5"/>
      <c r="K76" s="5"/>
      <c r="L76" s="5"/>
      <c r="M76" s="33"/>
      <c r="N76" s="33"/>
      <c r="O76" s="33"/>
      <c r="P76" s="33"/>
      <c r="Q76" s="33"/>
      <c r="R76" s="33"/>
      <c r="S76" s="33"/>
    </row>
    <row r="77" spans="1:19" ht="27" customHeight="1" x14ac:dyDescent="0.25">
      <c r="A77" s="57">
        <v>68</v>
      </c>
      <c r="B77" s="265" t="str">
        <f>+IF(LEN('OSNOVNA PLAČA'!B77)&gt;0,'OSNOVNA PLAČA'!B77,"")</f>
        <v>A68</v>
      </c>
      <c r="C77" s="265"/>
      <c r="D77" s="265"/>
      <c r="E77" s="58" t="str">
        <f>+IF(LEN('OSNOVNA PLAČA'!D77)&gt;0,'OSNOVNA PLAČA'!D77,"")</f>
        <v/>
      </c>
      <c r="F77" s="60" t="str">
        <f>+IF(LEN('OSNOVNA PLAČA'!E77)&gt;0,'OSNOVNA PLAČA'!E77,"")</f>
        <v/>
      </c>
      <c r="G77" s="5"/>
      <c r="H77" s="5"/>
      <c r="I77" s="5"/>
      <c r="J77" s="5"/>
      <c r="K77" s="5"/>
      <c r="L77" s="5"/>
      <c r="M77" s="33"/>
      <c r="N77" s="33"/>
      <c r="O77" s="33"/>
      <c r="P77" s="33"/>
      <c r="Q77" s="33"/>
      <c r="R77" s="33"/>
      <c r="S77" s="33"/>
    </row>
    <row r="78" spans="1:19" ht="27" customHeight="1" x14ac:dyDescent="0.25">
      <c r="A78" s="57">
        <v>69</v>
      </c>
      <c r="B78" s="265" t="str">
        <f>+IF(LEN('OSNOVNA PLAČA'!B78)&gt;0,'OSNOVNA PLAČA'!B78,"")</f>
        <v>A69</v>
      </c>
      <c r="C78" s="265"/>
      <c r="D78" s="265"/>
      <c r="E78" s="58" t="str">
        <f>+IF(LEN('OSNOVNA PLAČA'!D78)&gt;0,'OSNOVNA PLAČA'!D78,"")</f>
        <v/>
      </c>
      <c r="F78" s="60" t="str">
        <f>+IF(LEN('OSNOVNA PLAČA'!E78)&gt;0,'OSNOVNA PLAČA'!E78,"")</f>
        <v/>
      </c>
      <c r="G78" s="5"/>
      <c r="H78" s="5"/>
      <c r="I78" s="5"/>
      <c r="J78" s="5"/>
      <c r="K78" s="5"/>
      <c r="L78" s="5"/>
      <c r="M78" s="33"/>
      <c r="N78" s="33"/>
      <c r="O78" s="33"/>
      <c r="P78" s="33"/>
      <c r="Q78" s="33"/>
      <c r="R78" s="33"/>
      <c r="S78" s="33"/>
    </row>
    <row r="79" spans="1:19" ht="27" customHeight="1" x14ac:dyDescent="0.25">
      <c r="A79" s="57">
        <v>70</v>
      </c>
      <c r="B79" s="265" t="str">
        <f>+IF(LEN('OSNOVNA PLAČA'!B79)&gt;0,'OSNOVNA PLAČA'!B79,"")</f>
        <v>A70</v>
      </c>
      <c r="C79" s="265"/>
      <c r="D79" s="265"/>
      <c r="E79" s="58" t="str">
        <f>+IF(LEN('OSNOVNA PLAČA'!D79)&gt;0,'OSNOVNA PLAČA'!D79,"")</f>
        <v/>
      </c>
      <c r="F79" s="60" t="str">
        <f>+IF(LEN('OSNOVNA PLAČA'!E79)&gt;0,'OSNOVNA PLAČA'!E79,"")</f>
        <v/>
      </c>
      <c r="G79" s="5"/>
      <c r="H79" s="5"/>
      <c r="I79" s="5"/>
      <c r="J79" s="5"/>
      <c r="K79" s="5"/>
      <c r="L79" s="5"/>
      <c r="M79" s="33"/>
      <c r="N79" s="33"/>
      <c r="O79" s="33"/>
      <c r="P79" s="33"/>
      <c r="Q79" s="33"/>
      <c r="R79" s="33"/>
      <c r="S79" s="33"/>
    </row>
    <row r="80" spans="1:19" ht="27" customHeight="1" x14ac:dyDescent="0.25">
      <c r="A80" s="57">
        <v>71</v>
      </c>
      <c r="B80" s="265" t="str">
        <f>+IF(LEN('OSNOVNA PLAČA'!B80)&gt;0,'OSNOVNA PLAČA'!B80,"")</f>
        <v>A71</v>
      </c>
      <c r="C80" s="265"/>
      <c r="D80" s="265"/>
      <c r="E80" s="58" t="str">
        <f>+IF(LEN('OSNOVNA PLAČA'!D80)&gt;0,'OSNOVNA PLAČA'!D80,"")</f>
        <v/>
      </c>
      <c r="F80" s="60" t="str">
        <f>+IF(LEN('OSNOVNA PLAČA'!E80)&gt;0,'OSNOVNA PLAČA'!E80,"")</f>
        <v/>
      </c>
      <c r="G80" s="5"/>
      <c r="H80" s="5"/>
      <c r="I80" s="5"/>
      <c r="J80" s="5"/>
      <c r="K80" s="5"/>
      <c r="L80" s="5"/>
      <c r="M80" s="33"/>
      <c r="N80" s="33"/>
      <c r="O80" s="33"/>
      <c r="P80" s="33"/>
      <c r="Q80" s="33"/>
      <c r="R80" s="33"/>
      <c r="S80" s="33"/>
    </row>
    <row r="81" spans="1:19" ht="27" customHeight="1" x14ac:dyDescent="0.25">
      <c r="A81" s="57">
        <v>72</v>
      </c>
      <c r="B81" s="265" t="str">
        <f>+IF(LEN('OSNOVNA PLAČA'!B81)&gt;0,'OSNOVNA PLAČA'!B81,"")</f>
        <v>A72</v>
      </c>
      <c r="C81" s="265"/>
      <c r="D81" s="265"/>
      <c r="E81" s="58" t="str">
        <f>+IF(LEN('OSNOVNA PLAČA'!D81)&gt;0,'OSNOVNA PLAČA'!D81,"")</f>
        <v/>
      </c>
      <c r="F81" s="60" t="str">
        <f>+IF(LEN('OSNOVNA PLAČA'!E81)&gt;0,'OSNOVNA PLAČA'!E81,"")</f>
        <v/>
      </c>
      <c r="G81" s="5"/>
      <c r="H81" s="5"/>
      <c r="I81" s="5"/>
      <c r="J81" s="5"/>
      <c r="K81" s="5"/>
      <c r="L81" s="5"/>
      <c r="M81" s="33"/>
      <c r="N81" s="33"/>
      <c r="O81" s="33"/>
      <c r="P81" s="33"/>
      <c r="Q81" s="33"/>
      <c r="R81" s="33"/>
      <c r="S81" s="33"/>
    </row>
    <row r="82" spans="1:19" ht="27" customHeight="1" x14ac:dyDescent="0.25">
      <c r="A82" s="57">
        <v>73</v>
      </c>
      <c r="B82" s="265" t="str">
        <f>+IF(LEN('OSNOVNA PLAČA'!B82)&gt;0,'OSNOVNA PLAČA'!B82,"")</f>
        <v>A73</v>
      </c>
      <c r="C82" s="265"/>
      <c r="D82" s="265"/>
      <c r="E82" s="58" t="str">
        <f>+IF(LEN('OSNOVNA PLAČA'!D82)&gt;0,'OSNOVNA PLAČA'!D82,"")</f>
        <v/>
      </c>
      <c r="F82" s="60" t="str">
        <f>+IF(LEN('OSNOVNA PLAČA'!E82)&gt;0,'OSNOVNA PLAČA'!E82,"")</f>
        <v/>
      </c>
      <c r="G82" s="5"/>
      <c r="H82" s="5"/>
      <c r="I82" s="5"/>
      <c r="J82" s="5"/>
      <c r="K82" s="5"/>
      <c r="L82" s="5"/>
      <c r="M82" s="33"/>
      <c r="N82" s="33"/>
      <c r="O82" s="33"/>
      <c r="P82" s="33"/>
      <c r="Q82" s="33"/>
      <c r="R82" s="33"/>
      <c r="S82" s="33"/>
    </row>
    <row r="83" spans="1:19" ht="27" customHeight="1" x14ac:dyDescent="0.25">
      <c r="A83" s="57">
        <v>74</v>
      </c>
      <c r="B83" s="265" t="str">
        <f>+IF(LEN('OSNOVNA PLAČA'!B83)&gt;0,'OSNOVNA PLAČA'!B83,"")</f>
        <v>A74</v>
      </c>
      <c r="C83" s="265"/>
      <c r="D83" s="265"/>
      <c r="E83" s="58" t="str">
        <f>+IF(LEN('OSNOVNA PLAČA'!D83)&gt;0,'OSNOVNA PLAČA'!D83,"")</f>
        <v/>
      </c>
      <c r="F83" s="60" t="str">
        <f>+IF(LEN('OSNOVNA PLAČA'!E83)&gt;0,'OSNOVNA PLAČA'!E83,"")</f>
        <v/>
      </c>
      <c r="G83" s="5"/>
      <c r="H83" s="5"/>
      <c r="I83" s="5"/>
      <c r="J83" s="5"/>
      <c r="K83" s="5"/>
      <c r="L83" s="5"/>
      <c r="M83" s="33"/>
      <c r="N83" s="33"/>
      <c r="O83" s="33"/>
      <c r="P83" s="33"/>
      <c r="Q83" s="33"/>
      <c r="R83" s="33"/>
      <c r="S83" s="33"/>
    </row>
    <row r="84" spans="1:19" ht="27" customHeight="1" x14ac:dyDescent="0.25">
      <c r="A84" s="57">
        <v>75</v>
      </c>
      <c r="B84" s="265" t="str">
        <f>+IF(LEN('OSNOVNA PLAČA'!B84)&gt;0,'OSNOVNA PLAČA'!B84,"")</f>
        <v>A75</v>
      </c>
      <c r="C84" s="265"/>
      <c r="D84" s="265"/>
      <c r="E84" s="58" t="str">
        <f>+IF(LEN('OSNOVNA PLAČA'!D84)&gt;0,'OSNOVNA PLAČA'!D84,"")</f>
        <v/>
      </c>
      <c r="F84" s="60" t="str">
        <f>+IF(LEN('OSNOVNA PLAČA'!E84)&gt;0,'OSNOVNA PLAČA'!E84,"")</f>
        <v/>
      </c>
      <c r="G84" s="5"/>
      <c r="H84" s="5"/>
      <c r="I84" s="5"/>
      <c r="J84" s="5"/>
      <c r="K84" s="5"/>
      <c r="L84" s="5"/>
      <c r="M84" s="33"/>
      <c r="N84" s="33"/>
      <c r="O84" s="33"/>
      <c r="P84" s="33"/>
      <c r="Q84" s="33"/>
      <c r="R84" s="33"/>
      <c r="S84" s="33"/>
    </row>
    <row r="85" spans="1:19" ht="27" customHeight="1" x14ac:dyDescent="0.25">
      <c r="A85" s="57">
        <v>76</v>
      </c>
      <c r="B85" s="265" t="str">
        <f>+IF(LEN('OSNOVNA PLAČA'!B85)&gt;0,'OSNOVNA PLAČA'!B85,"")</f>
        <v>A76</v>
      </c>
      <c r="C85" s="265"/>
      <c r="D85" s="265"/>
      <c r="E85" s="58" t="str">
        <f>+IF(LEN('OSNOVNA PLAČA'!D85)&gt;0,'OSNOVNA PLAČA'!D85,"")</f>
        <v/>
      </c>
      <c r="F85" s="60" t="str">
        <f>+IF(LEN('OSNOVNA PLAČA'!E85)&gt;0,'OSNOVNA PLAČA'!E85,"")</f>
        <v/>
      </c>
      <c r="G85" s="5"/>
      <c r="H85" s="5"/>
      <c r="I85" s="5"/>
      <c r="J85" s="5"/>
      <c r="K85" s="5"/>
      <c r="L85" s="5"/>
      <c r="M85" s="33"/>
      <c r="N85" s="33"/>
      <c r="O85" s="33"/>
      <c r="P85" s="33"/>
      <c r="Q85" s="33"/>
      <c r="R85" s="33"/>
      <c r="S85" s="33"/>
    </row>
    <row r="86" spans="1:19" ht="27" customHeight="1" x14ac:dyDescent="0.25">
      <c r="A86" s="57">
        <v>77</v>
      </c>
      <c r="B86" s="265" t="str">
        <f>+IF(LEN('OSNOVNA PLAČA'!B86)&gt;0,'OSNOVNA PLAČA'!B86,"")</f>
        <v>A77</v>
      </c>
      <c r="C86" s="265"/>
      <c r="D86" s="265"/>
      <c r="E86" s="58" t="str">
        <f>+IF(LEN('OSNOVNA PLAČA'!D86)&gt;0,'OSNOVNA PLAČA'!D86,"")</f>
        <v/>
      </c>
      <c r="F86" s="60" t="str">
        <f>+IF(LEN('OSNOVNA PLAČA'!E86)&gt;0,'OSNOVNA PLAČA'!E86,"")</f>
        <v/>
      </c>
      <c r="G86" s="5"/>
      <c r="H86" s="5"/>
      <c r="I86" s="5"/>
      <c r="J86" s="5"/>
      <c r="K86" s="5"/>
      <c r="L86" s="5"/>
      <c r="M86" s="33"/>
      <c r="N86" s="33"/>
      <c r="O86" s="33"/>
      <c r="P86" s="33"/>
      <c r="Q86" s="33"/>
      <c r="R86" s="33"/>
      <c r="S86" s="33"/>
    </row>
    <row r="87" spans="1:19" ht="27" customHeight="1" x14ac:dyDescent="0.25">
      <c r="A87" s="57">
        <v>78</v>
      </c>
      <c r="B87" s="265" t="str">
        <f>+IF(LEN('OSNOVNA PLAČA'!B87)&gt;0,'OSNOVNA PLAČA'!B87,"")</f>
        <v>A78</v>
      </c>
      <c r="C87" s="265"/>
      <c r="D87" s="265"/>
      <c r="E87" s="58" t="str">
        <f>+IF(LEN('OSNOVNA PLAČA'!D87)&gt;0,'OSNOVNA PLAČA'!D87,"")</f>
        <v/>
      </c>
      <c r="F87" s="60" t="str">
        <f>+IF(LEN('OSNOVNA PLAČA'!E87)&gt;0,'OSNOVNA PLAČA'!E87,"")</f>
        <v/>
      </c>
      <c r="G87" s="5"/>
      <c r="H87" s="5"/>
      <c r="I87" s="5"/>
      <c r="J87" s="5"/>
      <c r="K87" s="5"/>
      <c r="L87" s="5"/>
      <c r="M87" s="33"/>
      <c r="N87" s="33"/>
      <c r="O87" s="33"/>
      <c r="P87" s="33"/>
      <c r="Q87" s="33"/>
      <c r="R87" s="33"/>
      <c r="S87" s="33"/>
    </row>
    <row r="88" spans="1:19" ht="27" customHeight="1" x14ac:dyDescent="0.25">
      <c r="A88" s="57">
        <v>79</v>
      </c>
      <c r="B88" s="265" t="str">
        <f>+IF(LEN('OSNOVNA PLAČA'!B88)&gt;0,'OSNOVNA PLAČA'!B88,"")</f>
        <v>A79</v>
      </c>
      <c r="C88" s="265"/>
      <c r="D88" s="265"/>
      <c r="E88" s="58" t="str">
        <f>+IF(LEN('OSNOVNA PLAČA'!D88)&gt;0,'OSNOVNA PLAČA'!D88,"")</f>
        <v/>
      </c>
      <c r="F88" s="60" t="str">
        <f>+IF(LEN('OSNOVNA PLAČA'!E88)&gt;0,'OSNOVNA PLAČA'!E88,"")</f>
        <v/>
      </c>
      <c r="G88" s="5"/>
      <c r="H88" s="5"/>
      <c r="I88" s="5"/>
      <c r="J88" s="5"/>
      <c r="K88" s="5"/>
      <c r="L88" s="5"/>
      <c r="M88" s="33"/>
      <c r="N88" s="33"/>
      <c r="O88" s="33"/>
      <c r="P88" s="33"/>
      <c r="Q88" s="33"/>
      <c r="R88" s="33"/>
      <c r="S88" s="33"/>
    </row>
    <row r="89" spans="1:19" ht="27" customHeight="1" x14ac:dyDescent="0.25">
      <c r="A89" s="57">
        <v>80</v>
      </c>
      <c r="B89" s="265" t="str">
        <f>+IF(LEN('OSNOVNA PLAČA'!B89)&gt;0,'OSNOVNA PLAČA'!B89,"")</f>
        <v>A80</v>
      </c>
      <c r="C89" s="265"/>
      <c r="D89" s="265"/>
      <c r="E89" s="58" t="str">
        <f>+IF(LEN('OSNOVNA PLAČA'!D89)&gt;0,'OSNOVNA PLAČA'!D89,"")</f>
        <v/>
      </c>
      <c r="F89" s="60" t="str">
        <f>+IF(LEN('OSNOVNA PLAČA'!E89)&gt;0,'OSNOVNA PLAČA'!E89,"")</f>
        <v/>
      </c>
      <c r="G89" s="5"/>
      <c r="H89" s="5"/>
      <c r="I89" s="5"/>
      <c r="J89" s="5"/>
      <c r="K89" s="5"/>
      <c r="L89" s="5"/>
      <c r="M89" s="33"/>
      <c r="N89" s="33"/>
      <c r="O89" s="33"/>
      <c r="P89" s="33"/>
      <c r="Q89" s="33"/>
      <c r="R89" s="33"/>
      <c r="S89" s="33"/>
    </row>
    <row r="90" spans="1:19" ht="27" customHeight="1" x14ac:dyDescent="0.25">
      <c r="A90" s="57">
        <v>81</v>
      </c>
      <c r="B90" s="265" t="str">
        <f>+IF(LEN('OSNOVNA PLAČA'!B90)&gt;0,'OSNOVNA PLAČA'!B90,"")</f>
        <v>A81</v>
      </c>
      <c r="C90" s="265"/>
      <c r="D90" s="265"/>
      <c r="E90" s="58" t="str">
        <f>+IF(LEN('OSNOVNA PLAČA'!D90)&gt;0,'OSNOVNA PLAČA'!D90,"")</f>
        <v/>
      </c>
      <c r="F90" s="60" t="str">
        <f>+IF(LEN('OSNOVNA PLAČA'!E90)&gt;0,'OSNOVNA PLAČA'!E90,"")</f>
        <v/>
      </c>
      <c r="G90" s="5"/>
      <c r="H90" s="5"/>
      <c r="I90" s="5"/>
      <c r="J90" s="5"/>
      <c r="K90" s="5"/>
      <c r="L90" s="5"/>
      <c r="M90" s="33"/>
      <c r="N90" s="33"/>
      <c r="O90" s="33"/>
      <c r="P90" s="33"/>
      <c r="Q90" s="33"/>
      <c r="R90" s="33"/>
      <c r="S90" s="33"/>
    </row>
    <row r="91" spans="1:19" ht="27" customHeight="1" x14ac:dyDescent="0.25">
      <c r="A91" s="57">
        <v>82</v>
      </c>
      <c r="B91" s="265" t="str">
        <f>+IF(LEN('OSNOVNA PLAČA'!B91)&gt;0,'OSNOVNA PLAČA'!B91,"")</f>
        <v>A82</v>
      </c>
      <c r="C91" s="265"/>
      <c r="D91" s="265"/>
      <c r="E91" s="58" t="str">
        <f>+IF(LEN('OSNOVNA PLAČA'!D91)&gt;0,'OSNOVNA PLAČA'!D91,"")</f>
        <v/>
      </c>
      <c r="F91" s="60" t="str">
        <f>+IF(LEN('OSNOVNA PLAČA'!E91)&gt;0,'OSNOVNA PLAČA'!E91,"")</f>
        <v/>
      </c>
      <c r="G91" s="5"/>
      <c r="H91" s="5"/>
      <c r="I91" s="5"/>
      <c r="J91" s="5"/>
      <c r="K91" s="5"/>
      <c r="L91" s="5"/>
      <c r="M91" s="33"/>
      <c r="N91" s="33"/>
      <c r="O91" s="33"/>
      <c r="P91" s="33"/>
      <c r="Q91" s="33"/>
      <c r="R91" s="33"/>
      <c r="S91" s="33"/>
    </row>
    <row r="92" spans="1:19" ht="27" customHeight="1" x14ac:dyDescent="0.25">
      <c r="A92" s="57">
        <v>83</v>
      </c>
      <c r="B92" s="265" t="str">
        <f>+IF(LEN('OSNOVNA PLAČA'!B92)&gt;0,'OSNOVNA PLAČA'!B92,"")</f>
        <v>A83</v>
      </c>
      <c r="C92" s="265"/>
      <c r="D92" s="265"/>
      <c r="E92" s="58" t="str">
        <f>+IF(LEN('OSNOVNA PLAČA'!D92)&gt;0,'OSNOVNA PLAČA'!D92,"")</f>
        <v/>
      </c>
      <c r="F92" s="60" t="str">
        <f>+IF(LEN('OSNOVNA PLAČA'!E92)&gt;0,'OSNOVNA PLAČA'!E92,"")</f>
        <v/>
      </c>
      <c r="G92" s="5"/>
      <c r="H92" s="5"/>
      <c r="I92" s="5"/>
      <c r="J92" s="5"/>
      <c r="K92" s="5"/>
      <c r="L92" s="5"/>
      <c r="M92" s="33"/>
      <c r="N92" s="33"/>
      <c r="O92" s="33"/>
      <c r="P92" s="33"/>
      <c r="Q92" s="33"/>
      <c r="R92" s="33"/>
      <c r="S92" s="33"/>
    </row>
    <row r="93" spans="1:19" ht="27" customHeight="1" x14ac:dyDescent="0.25">
      <c r="A93" s="57">
        <v>84</v>
      </c>
      <c r="B93" s="265" t="str">
        <f>+IF(LEN('OSNOVNA PLAČA'!B93)&gt;0,'OSNOVNA PLAČA'!B93,"")</f>
        <v>A84</v>
      </c>
      <c r="C93" s="265"/>
      <c r="D93" s="265"/>
      <c r="E93" s="58" t="str">
        <f>+IF(LEN('OSNOVNA PLAČA'!D93)&gt;0,'OSNOVNA PLAČA'!D93,"")</f>
        <v/>
      </c>
      <c r="F93" s="60" t="str">
        <f>+IF(LEN('OSNOVNA PLAČA'!E93)&gt;0,'OSNOVNA PLAČA'!E93,"")</f>
        <v/>
      </c>
      <c r="G93" s="5"/>
      <c r="H93" s="5"/>
      <c r="I93" s="5"/>
      <c r="J93" s="5"/>
      <c r="K93" s="5"/>
      <c r="L93" s="5"/>
      <c r="M93" s="33"/>
      <c r="N93" s="33"/>
      <c r="O93" s="33"/>
      <c r="P93" s="33"/>
      <c r="Q93" s="33"/>
      <c r="R93" s="33"/>
      <c r="S93" s="33"/>
    </row>
    <row r="94" spans="1:19" ht="27" customHeight="1" x14ac:dyDescent="0.25">
      <c r="A94" s="57">
        <v>85</v>
      </c>
      <c r="B94" s="265" t="str">
        <f>+IF(LEN('OSNOVNA PLAČA'!B94)&gt;0,'OSNOVNA PLAČA'!B94,"")</f>
        <v>A85</v>
      </c>
      <c r="C94" s="265"/>
      <c r="D94" s="265"/>
      <c r="E94" s="58" t="str">
        <f>+IF(LEN('OSNOVNA PLAČA'!D94)&gt;0,'OSNOVNA PLAČA'!D94,"")</f>
        <v/>
      </c>
      <c r="F94" s="60" t="str">
        <f>+IF(LEN('OSNOVNA PLAČA'!E94)&gt;0,'OSNOVNA PLAČA'!E94,"")</f>
        <v/>
      </c>
      <c r="G94" s="5"/>
      <c r="H94" s="5"/>
      <c r="I94" s="5"/>
      <c r="J94" s="5"/>
      <c r="K94" s="5"/>
      <c r="L94" s="5"/>
      <c r="M94" s="33"/>
      <c r="N94" s="33"/>
      <c r="O94" s="33"/>
      <c r="P94" s="33"/>
      <c r="Q94" s="33"/>
      <c r="R94" s="33"/>
      <c r="S94" s="33"/>
    </row>
    <row r="95" spans="1:19" ht="27" customHeight="1" x14ac:dyDescent="0.25">
      <c r="A95" s="57">
        <v>86</v>
      </c>
      <c r="B95" s="265" t="str">
        <f>+IF(LEN('OSNOVNA PLAČA'!B95)&gt;0,'OSNOVNA PLAČA'!B95,"")</f>
        <v>A86</v>
      </c>
      <c r="C95" s="265"/>
      <c r="D95" s="265"/>
      <c r="E95" s="58" t="str">
        <f>+IF(LEN('OSNOVNA PLAČA'!D95)&gt;0,'OSNOVNA PLAČA'!D95,"")</f>
        <v/>
      </c>
      <c r="F95" s="60" t="str">
        <f>+IF(LEN('OSNOVNA PLAČA'!E95)&gt;0,'OSNOVNA PLAČA'!E95,"")</f>
        <v/>
      </c>
      <c r="G95" s="5"/>
      <c r="H95" s="5"/>
      <c r="I95" s="5"/>
      <c r="J95" s="5"/>
      <c r="K95" s="5"/>
      <c r="L95" s="5"/>
      <c r="M95" s="33"/>
      <c r="N95" s="33"/>
      <c r="O95" s="33"/>
      <c r="P95" s="33"/>
      <c r="Q95" s="33"/>
      <c r="R95" s="33"/>
      <c r="S95" s="33"/>
    </row>
    <row r="96" spans="1:19" ht="27" customHeight="1" x14ac:dyDescent="0.25">
      <c r="A96" s="57">
        <v>87</v>
      </c>
      <c r="B96" s="265" t="str">
        <f>+IF(LEN('OSNOVNA PLAČA'!B96)&gt;0,'OSNOVNA PLAČA'!B96,"")</f>
        <v>A87</v>
      </c>
      <c r="C96" s="265"/>
      <c r="D96" s="265"/>
      <c r="E96" s="58" t="str">
        <f>+IF(LEN('OSNOVNA PLAČA'!D96)&gt;0,'OSNOVNA PLAČA'!D96,"")</f>
        <v/>
      </c>
      <c r="F96" s="60" t="str">
        <f>+IF(LEN('OSNOVNA PLAČA'!E96)&gt;0,'OSNOVNA PLAČA'!E96,"")</f>
        <v/>
      </c>
      <c r="G96" s="5"/>
      <c r="H96" s="5"/>
      <c r="I96" s="5"/>
      <c r="J96" s="5"/>
      <c r="K96" s="5"/>
      <c r="L96" s="5"/>
      <c r="M96" s="33"/>
      <c r="N96" s="33"/>
      <c r="O96" s="33"/>
      <c r="P96" s="33"/>
      <c r="Q96" s="33"/>
      <c r="R96" s="33"/>
      <c r="S96" s="33"/>
    </row>
    <row r="97" spans="1:19" ht="27" customHeight="1" x14ac:dyDescent="0.25">
      <c r="A97" s="57">
        <v>88</v>
      </c>
      <c r="B97" s="265" t="str">
        <f>+IF(LEN('OSNOVNA PLAČA'!B97)&gt;0,'OSNOVNA PLAČA'!B97,"")</f>
        <v>A88</v>
      </c>
      <c r="C97" s="265"/>
      <c r="D97" s="265"/>
      <c r="E97" s="58" t="str">
        <f>+IF(LEN('OSNOVNA PLAČA'!D97)&gt;0,'OSNOVNA PLAČA'!D97,"")</f>
        <v/>
      </c>
      <c r="F97" s="60" t="str">
        <f>+IF(LEN('OSNOVNA PLAČA'!E97)&gt;0,'OSNOVNA PLAČA'!E97,"")</f>
        <v/>
      </c>
      <c r="G97" s="5"/>
      <c r="H97" s="5"/>
      <c r="I97" s="5"/>
      <c r="J97" s="5"/>
      <c r="K97" s="5"/>
      <c r="L97" s="5"/>
      <c r="M97" s="33"/>
      <c r="N97" s="33"/>
      <c r="O97" s="33"/>
      <c r="P97" s="33"/>
      <c r="Q97" s="33"/>
      <c r="R97" s="33"/>
      <c r="S97" s="33"/>
    </row>
    <row r="98" spans="1:19" ht="27" customHeight="1" x14ac:dyDescent="0.25">
      <c r="A98" s="57">
        <v>89</v>
      </c>
      <c r="B98" s="265" t="str">
        <f>+IF(LEN('OSNOVNA PLAČA'!B98)&gt;0,'OSNOVNA PLAČA'!B98,"")</f>
        <v>A89</v>
      </c>
      <c r="C98" s="265"/>
      <c r="D98" s="265"/>
      <c r="E98" s="58" t="str">
        <f>+IF(LEN('OSNOVNA PLAČA'!D98)&gt;0,'OSNOVNA PLAČA'!D98,"")</f>
        <v/>
      </c>
      <c r="F98" s="60" t="str">
        <f>+IF(LEN('OSNOVNA PLAČA'!E98)&gt;0,'OSNOVNA PLAČA'!E98,"")</f>
        <v/>
      </c>
      <c r="G98" s="5"/>
      <c r="H98" s="5"/>
      <c r="I98" s="5"/>
      <c r="J98" s="5"/>
      <c r="K98" s="5"/>
      <c r="L98" s="5"/>
      <c r="M98" s="33"/>
      <c r="N98" s="33"/>
      <c r="O98" s="33"/>
      <c r="P98" s="33"/>
      <c r="Q98" s="33"/>
      <c r="R98" s="33"/>
      <c r="S98" s="33"/>
    </row>
    <row r="99" spans="1:19" ht="27" customHeight="1" x14ac:dyDescent="0.25">
      <c r="A99" s="57">
        <v>90</v>
      </c>
      <c r="B99" s="265" t="str">
        <f>+IF(LEN('OSNOVNA PLAČA'!B99)&gt;0,'OSNOVNA PLAČA'!B99,"")</f>
        <v>A90</v>
      </c>
      <c r="C99" s="265"/>
      <c r="D99" s="265"/>
      <c r="E99" s="58" t="str">
        <f>+IF(LEN('OSNOVNA PLAČA'!D99)&gt;0,'OSNOVNA PLAČA'!D99,"")</f>
        <v/>
      </c>
      <c r="F99" s="60" t="str">
        <f>+IF(LEN('OSNOVNA PLAČA'!E99)&gt;0,'OSNOVNA PLAČA'!E99,"")</f>
        <v/>
      </c>
      <c r="G99" s="5"/>
      <c r="H99" s="5"/>
      <c r="I99" s="5"/>
      <c r="J99" s="5"/>
      <c r="K99" s="5"/>
      <c r="L99" s="5"/>
      <c r="M99" s="33"/>
      <c r="N99" s="33"/>
      <c r="O99" s="33"/>
      <c r="P99" s="33"/>
      <c r="Q99" s="33"/>
      <c r="R99" s="33"/>
      <c r="S99" s="33"/>
    </row>
    <row r="100" spans="1:19" ht="27" customHeight="1" x14ac:dyDescent="0.25">
      <c r="A100" s="57">
        <v>91</v>
      </c>
      <c r="B100" s="265" t="str">
        <f>+IF(LEN('OSNOVNA PLAČA'!B100)&gt;0,'OSNOVNA PLAČA'!B100,"")</f>
        <v>A91</v>
      </c>
      <c r="C100" s="265"/>
      <c r="D100" s="265"/>
      <c r="E100" s="58" t="str">
        <f>+IF(LEN('OSNOVNA PLAČA'!D100)&gt;0,'OSNOVNA PLAČA'!D100,"")</f>
        <v/>
      </c>
      <c r="F100" s="60" t="str">
        <f>+IF(LEN('OSNOVNA PLAČA'!E100)&gt;0,'OSNOVNA PLAČA'!E100,"")</f>
        <v/>
      </c>
      <c r="G100" s="5"/>
      <c r="H100" s="5"/>
      <c r="I100" s="5"/>
      <c r="J100" s="5"/>
      <c r="K100" s="5"/>
      <c r="L100" s="5"/>
      <c r="M100" s="33"/>
      <c r="N100" s="33"/>
      <c r="O100" s="33"/>
      <c r="P100" s="33"/>
      <c r="Q100" s="33"/>
      <c r="R100" s="33"/>
      <c r="S100" s="33"/>
    </row>
    <row r="101" spans="1:19" ht="27" customHeight="1" x14ac:dyDescent="0.25">
      <c r="A101" s="57">
        <v>92</v>
      </c>
      <c r="B101" s="265" t="str">
        <f>+IF(LEN('OSNOVNA PLAČA'!B101)&gt;0,'OSNOVNA PLAČA'!B101,"")</f>
        <v>A92</v>
      </c>
      <c r="C101" s="265"/>
      <c r="D101" s="265"/>
      <c r="E101" s="58" t="str">
        <f>+IF(LEN('OSNOVNA PLAČA'!D101)&gt;0,'OSNOVNA PLAČA'!D101,"")</f>
        <v/>
      </c>
      <c r="F101" s="60" t="str">
        <f>+IF(LEN('OSNOVNA PLAČA'!E101)&gt;0,'OSNOVNA PLAČA'!E101,"")</f>
        <v/>
      </c>
      <c r="G101" s="5"/>
      <c r="H101" s="5"/>
      <c r="I101" s="5"/>
      <c r="J101" s="5"/>
      <c r="K101" s="5"/>
      <c r="L101" s="5"/>
      <c r="M101" s="33"/>
      <c r="N101" s="33"/>
      <c r="O101" s="33"/>
      <c r="P101" s="33"/>
      <c r="Q101" s="33"/>
      <c r="R101" s="33"/>
      <c r="S101" s="33"/>
    </row>
    <row r="102" spans="1:19" ht="27" customHeight="1" x14ac:dyDescent="0.25">
      <c r="A102" s="57">
        <v>93</v>
      </c>
      <c r="B102" s="265" t="str">
        <f>+IF(LEN('OSNOVNA PLAČA'!B102)&gt;0,'OSNOVNA PLAČA'!B102,"")</f>
        <v>A93</v>
      </c>
      <c r="C102" s="265"/>
      <c r="D102" s="265"/>
      <c r="E102" s="58" t="str">
        <f>+IF(LEN('OSNOVNA PLAČA'!D102)&gt;0,'OSNOVNA PLAČA'!D102,"")</f>
        <v/>
      </c>
      <c r="F102" s="60" t="str">
        <f>+IF(LEN('OSNOVNA PLAČA'!E102)&gt;0,'OSNOVNA PLAČA'!E102,"")</f>
        <v/>
      </c>
      <c r="G102" s="5"/>
      <c r="H102" s="5"/>
      <c r="I102" s="5"/>
      <c r="J102" s="5"/>
      <c r="K102" s="5"/>
      <c r="L102" s="5"/>
      <c r="M102" s="33"/>
      <c r="N102" s="33"/>
      <c r="O102" s="33"/>
      <c r="P102" s="33"/>
      <c r="Q102" s="33"/>
      <c r="R102" s="33"/>
      <c r="S102" s="33"/>
    </row>
    <row r="103" spans="1:19" ht="27" customHeight="1" x14ac:dyDescent="0.25">
      <c r="A103" s="57">
        <v>94</v>
      </c>
      <c r="B103" s="265" t="str">
        <f>+IF(LEN('OSNOVNA PLAČA'!B103)&gt;0,'OSNOVNA PLAČA'!B103,"")</f>
        <v>A94</v>
      </c>
      <c r="C103" s="265"/>
      <c r="D103" s="265"/>
      <c r="E103" s="58" t="str">
        <f>+IF(LEN('OSNOVNA PLAČA'!D103)&gt;0,'OSNOVNA PLAČA'!D103,"")</f>
        <v/>
      </c>
      <c r="F103" s="60" t="str">
        <f>+IF(LEN('OSNOVNA PLAČA'!E103)&gt;0,'OSNOVNA PLAČA'!E103,"")</f>
        <v/>
      </c>
      <c r="G103" s="5"/>
      <c r="H103" s="5"/>
      <c r="I103" s="5"/>
      <c r="J103" s="5"/>
      <c r="K103" s="5"/>
      <c r="L103" s="5"/>
      <c r="M103" s="33"/>
      <c r="N103" s="33"/>
      <c r="O103" s="33"/>
      <c r="P103" s="33"/>
      <c r="Q103" s="33"/>
      <c r="R103" s="33"/>
      <c r="S103" s="33"/>
    </row>
    <row r="104" spans="1:19" ht="27" customHeight="1" x14ac:dyDescent="0.25">
      <c r="A104" s="57">
        <v>95</v>
      </c>
      <c r="B104" s="265" t="str">
        <f>+IF(LEN('OSNOVNA PLAČA'!B104)&gt;0,'OSNOVNA PLAČA'!B104,"")</f>
        <v>A95</v>
      </c>
      <c r="C104" s="265"/>
      <c r="D104" s="265"/>
      <c r="E104" s="58" t="str">
        <f>+IF(LEN('OSNOVNA PLAČA'!D104)&gt;0,'OSNOVNA PLAČA'!D104,"")</f>
        <v/>
      </c>
      <c r="F104" s="60" t="str">
        <f>+IF(LEN('OSNOVNA PLAČA'!E104)&gt;0,'OSNOVNA PLAČA'!E104,"")</f>
        <v/>
      </c>
      <c r="G104" s="5"/>
      <c r="H104" s="5"/>
      <c r="I104" s="5"/>
      <c r="J104" s="5"/>
      <c r="K104" s="5"/>
      <c r="L104" s="5"/>
      <c r="M104" s="33"/>
      <c r="N104" s="33"/>
      <c r="O104" s="33"/>
      <c r="P104" s="33"/>
      <c r="Q104" s="33"/>
      <c r="R104" s="33"/>
      <c r="S104" s="33"/>
    </row>
    <row r="105" spans="1:19" ht="27" customHeight="1" x14ac:dyDescent="0.25">
      <c r="A105" s="57">
        <v>96</v>
      </c>
      <c r="B105" s="265" t="str">
        <f>+IF(LEN('OSNOVNA PLAČA'!B105)&gt;0,'OSNOVNA PLAČA'!B105,"")</f>
        <v>A96</v>
      </c>
      <c r="C105" s="265"/>
      <c r="D105" s="265"/>
      <c r="E105" s="58" t="str">
        <f>+IF(LEN('OSNOVNA PLAČA'!D105)&gt;0,'OSNOVNA PLAČA'!D105,"")</f>
        <v/>
      </c>
      <c r="F105" s="60" t="str">
        <f>+IF(LEN('OSNOVNA PLAČA'!E105)&gt;0,'OSNOVNA PLAČA'!E105,"")</f>
        <v/>
      </c>
      <c r="G105" s="5"/>
      <c r="H105" s="5"/>
      <c r="I105" s="5"/>
      <c r="J105" s="5"/>
      <c r="K105" s="5"/>
      <c r="L105" s="5"/>
      <c r="M105" s="33"/>
      <c r="N105" s="33"/>
      <c r="O105" s="33"/>
      <c r="P105" s="33"/>
      <c r="Q105" s="33"/>
      <c r="R105" s="33"/>
      <c r="S105" s="33"/>
    </row>
    <row r="106" spans="1:19" ht="27" customHeight="1" x14ac:dyDescent="0.25">
      <c r="A106" s="57">
        <v>97</v>
      </c>
      <c r="B106" s="265" t="str">
        <f>+IF(LEN('OSNOVNA PLAČA'!B106)&gt;0,'OSNOVNA PLAČA'!B106,"")</f>
        <v>A97</v>
      </c>
      <c r="C106" s="265"/>
      <c r="D106" s="265"/>
      <c r="E106" s="58" t="str">
        <f>+IF(LEN('OSNOVNA PLAČA'!D106)&gt;0,'OSNOVNA PLAČA'!D106,"")</f>
        <v/>
      </c>
      <c r="F106" s="60" t="str">
        <f>+IF(LEN('OSNOVNA PLAČA'!E106)&gt;0,'OSNOVNA PLAČA'!E106,"")</f>
        <v/>
      </c>
      <c r="G106" s="5"/>
      <c r="H106" s="5"/>
      <c r="I106" s="5"/>
      <c r="J106" s="5"/>
      <c r="K106" s="5"/>
      <c r="L106" s="5"/>
      <c r="M106" s="33"/>
      <c r="N106" s="33"/>
      <c r="O106" s="33"/>
      <c r="P106" s="33"/>
      <c r="Q106" s="33"/>
      <c r="R106" s="33"/>
      <c r="S106" s="33"/>
    </row>
    <row r="107" spans="1:19" ht="27" customHeight="1" x14ac:dyDescent="0.25">
      <c r="A107" s="57">
        <v>98</v>
      </c>
      <c r="B107" s="265" t="str">
        <f>+IF(LEN('OSNOVNA PLAČA'!B107)&gt;0,'OSNOVNA PLAČA'!B107,"")</f>
        <v>A98</v>
      </c>
      <c r="C107" s="265"/>
      <c r="D107" s="265"/>
      <c r="E107" s="58" t="str">
        <f>+IF(LEN('OSNOVNA PLAČA'!D107)&gt;0,'OSNOVNA PLAČA'!D107,"")</f>
        <v/>
      </c>
      <c r="F107" s="60" t="str">
        <f>+IF(LEN('OSNOVNA PLAČA'!E107)&gt;0,'OSNOVNA PLAČA'!E107,"")</f>
        <v/>
      </c>
      <c r="G107" s="5"/>
      <c r="H107" s="5"/>
      <c r="I107" s="5"/>
      <c r="J107" s="5"/>
      <c r="K107" s="5"/>
      <c r="L107" s="5"/>
      <c r="M107" s="33"/>
      <c r="N107" s="33"/>
      <c r="O107" s="33"/>
      <c r="P107" s="33"/>
      <c r="Q107" s="33"/>
      <c r="R107" s="33"/>
      <c r="S107" s="33"/>
    </row>
    <row r="108" spans="1:19" ht="27" customHeight="1" x14ac:dyDescent="0.25">
      <c r="A108" s="57">
        <v>99</v>
      </c>
      <c r="B108" s="265" t="str">
        <f>+IF(LEN('OSNOVNA PLAČA'!B108)&gt;0,'OSNOVNA PLAČA'!B108,"")</f>
        <v>A99</v>
      </c>
      <c r="C108" s="265"/>
      <c r="D108" s="265"/>
      <c r="E108" s="58" t="str">
        <f>+IF(LEN('OSNOVNA PLAČA'!D108)&gt;0,'OSNOVNA PLAČA'!D108,"")</f>
        <v/>
      </c>
      <c r="F108" s="60" t="str">
        <f>+IF(LEN('OSNOVNA PLAČA'!E108)&gt;0,'OSNOVNA PLAČA'!E108,"")</f>
        <v/>
      </c>
      <c r="G108" s="5"/>
      <c r="H108" s="5"/>
      <c r="I108" s="5"/>
      <c r="J108" s="5"/>
      <c r="K108" s="5"/>
      <c r="L108" s="5"/>
      <c r="M108" s="33"/>
      <c r="N108" s="33"/>
      <c r="O108" s="33"/>
      <c r="P108" s="33"/>
      <c r="Q108" s="33"/>
      <c r="R108" s="33"/>
      <c r="S108" s="33"/>
    </row>
    <row r="109" spans="1:19" ht="27" customHeight="1" x14ac:dyDescent="0.25">
      <c r="A109" s="57">
        <v>100</v>
      </c>
      <c r="B109" s="265" t="str">
        <f>+IF(LEN('OSNOVNA PLAČA'!B109)&gt;0,'OSNOVNA PLAČA'!B109,"")</f>
        <v>A100</v>
      </c>
      <c r="C109" s="265"/>
      <c r="D109" s="265"/>
      <c r="E109" s="58" t="str">
        <f>+IF(LEN('OSNOVNA PLAČA'!D109)&gt;0,'OSNOVNA PLAČA'!D109,"")</f>
        <v/>
      </c>
      <c r="F109" s="60" t="str">
        <f>+IF(LEN('OSNOVNA PLAČA'!E109)&gt;0,'OSNOVNA PLAČA'!E109,"")</f>
        <v/>
      </c>
      <c r="G109" s="5"/>
      <c r="H109" s="5"/>
      <c r="I109" s="5"/>
      <c r="J109" s="5"/>
      <c r="K109" s="5"/>
      <c r="L109" s="5"/>
      <c r="M109" s="33"/>
      <c r="N109" s="33"/>
      <c r="O109" s="33"/>
      <c r="P109" s="33"/>
      <c r="Q109" s="33"/>
      <c r="R109" s="33"/>
      <c r="S109" s="33"/>
    </row>
    <row r="110" spans="1:19" x14ac:dyDescent="0.25">
      <c r="A110" s="33"/>
      <c r="B110" s="34"/>
      <c r="C110" s="35"/>
      <c r="D110" s="61"/>
      <c r="E110" s="33"/>
      <c r="F110" s="41"/>
      <c r="G110" s="41"/>
      <c r="H110" s="41"/>
      <c r="I110" s="41"/>
      <c r="J110" s="41"/>
      <c r="K110" s="41"/>
      <c r="L110" s="41"/>
    </row>
    <row r="111" spans="1:19" x14ac:dyDescent="0.25">
      <c r="A111" s="33"/>
      <c r="B111" s="33"/>
      <c r="C111" s="33"/>
      <c r="D111" s="33"/>
      <c r="E111" s="33"/>
      <c r="F111" s="41"/>
      <c r="G111" s="41"/>
      <c r="H111" s="41"/>
      <c r="I111" s="41"/>
      <c r="J111" s="41"/>
      <c r="K111" s="41"/>
      <c r="L111" s="41"/>
    </row>
    <row r="112" spans="1:19" x14ac:dyDescent="0.25">
      <c r="A112" s="33"/>
      <c r="B112" s="33"/>
      <c r="C112" s="33"/>
      <c r="D112" s="33"/>
      <c r="E112" s="33"/>
      <c r="F112" s="41"/>
      <c r="G112" s="41"/>
      <c r="H112" s="41"/>
      <c r="I112" s="41"/>
      <c r="J112" s="41"/>
      <c r="K112" s="41"/>
      <c r="L112" s="41"/>
    </row>
    <row r="113" spans="1:12" x14ac:dyDescent="0.25">
      <c r="A113" s="33"/>
      <c r="B113" s="33"/>
      <c r="C113" s="33"/>
      <c r="D113" s="33"/>
      <c r="E113" s="33"/>
      <c r="F113" s="41"/>
      <c r="G113" s="41"/>
      <c r="H113" s="41"/>
      <c r="I113" s="41"/>
      <c r="J113" s="41"/>
      <c r="K113" s="41"/>
      <c r="L113" s="41"/>
    </row>
    <row r="114" spans="1:12" x14ac:dyDescent="0.25">
      <c r="A114" s="33"/>
      <c r="B114" s="33"/>
      <c r="C114" s="33"/>
      <c r="D114" s="33"/>
      <c r="E114" s="33"/>
      <c r="F114" s="41"/>
      <c r="G114" s="41"/>
      <c r="H114" s="41"/>
      <c r="I114" s="41"/>
      <c r="J114" s="41"/>
      <c r="K114" s="41"/>
      <c r="L114" s="41"/>
    </row>
    <row r="115" spans="1:12" x14ac:dyDescent="0.25">
      <c r="A115" s="33"/>
      <c r="B115" s="33"/>
      <c r="C115" s="33"/>
      <c r="D115" s="33"/>
      <c r="E115" s="33"/>
      <c r="F115" s="41"/>
      <c r="G115" s="41"/>
      <c r="H115" s="41"/>
      <c r="I115" s="41"/>
      <c r="J115" s="41"/>
      <c r="K115" s="41"/>
      <c r="L115" s="41"/>
    </row>
    <row r="116" spans="1:12" x14ac:dyDescent="0.25">
      <c r="A116" s="33"/>
      <c r="B116" s="33"/>
      <c r="C116" s="33"/>
      <c r="D116" s="33"/>
      <c r="E116" s="33"/>
      <c r="F116" s="41"/>
      <c r="G116" s="41"/>
      <c r="H116" s="41"/>
      <c r="I116" s="41"/>
      <c r="J116" s="41"/>
      <c r="K116" s="41"/>
      <c r="L116" s="41"/>
    </row>
    <row r="117" spans="1:12" x14ac:dyDescent="0.25">
      <c r="A117" s="33"/>
      <c r="B117" s="33"/>
      <c r="C117" s="33"/>
      <c r="D117" s="33"/>
      <c r="E117" s="33"/>
      <c r="F117" s="41"/>
      <c r="G117" s="41"/>
      <c r="H117" s="41"/>
      <c r="I117" s="41"/>
      <c r="J117" s="41"/>
      <c r="K117" s="41"/>
      <c r="L117" s="41"/>
    </row>
    <row r="118" spans="1:12" x14ac:dyDescent="0.25">
      <c r="A118" s="33"/>
      <c r="B118" s="33"/>
      <c r="C118" s="33"/>
      <c r="D118" s="33"/>
      <c r="E118" s="33"/>
      <c r="F118" s="41"/>
      <c r="G118" s="41"/>
      <c r="H118" s="41"/>
      <c r="I118" s="41"/>
      <c r="J118" s="41"/>
      <c r="K118" s="41"/>
      <c r="L118" s="41"/>
    </row>
    <row r="119" spans="1:12" x14ac:dyDescent="0.25">
      <c r="A119" s="33"/>
      <c r="B119" s="33"/>
      <c r="C119" s="33"/>
      <c r="D119" s="33"/>
      <c r="E119" s="33"/>
      <c r="F119" s="41"/>
      <c r="G119" s="41"/>
      <c r="H119" s="41"/>
      <c r="I119" s="41"/>
      <c r="J119" s="41"/>
      <c r="K119" s="41"/>
      <c r="L119" s="41"/>
    </row>
    <row r="120" spans="1:12" x14ac:dyDescent="0.25">
      <c r="A120" s="33"/>
      <c r="B120" s="33"/>
      <c r="C120" s="33"/>
      <c r="D120" s="33"/>
      <c r="E120" s="33"/>
      <c r="F120" s="41"/>
      <c r="G120" s="41"/>
      <c r="H120" s="41"/>
      <c r="I120" s="41"/>
      <c r="J120" s="41"/>
      <c r="K120" s="41"/>
      <c r="L120" s="41"/>
    </row>
    <row r="121" spans="1:12" x14ac:dyDescent="0.25">
      <c r="A121" s="33"/>
      <c r="B121" s="33"/>
      <c r="C121" s="33"/>
      <c r="D121" s="33"/>
      <c r="E121" s="33"/>
      <c r="F121" s="41"/>
      <c r="G121" s="41"/>
      <c r="H121" s="41"/>
      <c r="I121" s="41"/>
      <c r="J121" s="41"/>
      <c r="K121" s="41"/>
      <c r="L121" s="41"/>
    </row>
    <row r="122" spans="1:12" x14ac:dyDescent="0.25">
      <c r="A122" s="33"/>
      <c r="B122" s="33"/>
      <c r="C122" s="33"/>
      <c r="D122" s="33"/>
      <c r="E122" s="33"/>
      <c r="F122" s="41"/>
      <c r="G122" s="41"/>
      <c r="H122" s="41"/>
      <c r="I122" s="41"/>
      <c r="J122" s="41"/>
      <c r="K122" s="41"/>
      <c r="L122" s="41"/>
    </row>
  </sheetData>
  <sheetProtection algorithmName="SHA-512" hashValue="vmnPsg8jDfcHddA0ZnHP8UseVMEudpZ7mbauhGb1/So3nN0RTr9v2Kr7aN1tNvJ6Bw+yUIrFnUgiDWQqFbZjWA==" saltValue="Mu/lBSikBUU7N9yabejmag==" spinCount="100000" sheet="1" objects="1" scenarios="1"/>
  <mergeCells count="110">
    <mergeCell ref="G7:L7"/>
    <mergeCell ref="B3:D3"/>
    <mergeCell ref="B4:D4"/>
    <mergeCell ref="E3:F3"/>
    <mergeCell ref="E4:L4"/>
    <mergeCell ref="E5:F5"/>
    <mergeCell ref="B33:D33"/>
    <mergeCell ref="B29:D29"/>
    <mergeCell ref="B30:D30"/>
    <mergeCell ref="B31:D31"/>
    <mergeCell ref="B32:D32"/>
    <mergeCell ref="B5:D5"/>
    <mergeCell ref="B12:D12"/>
    <mergeCell ref="B9:D9"/>
    <mergeCell ref="B8:D8"/>
    <mergeCell ref="B7:F7"/>
    <mergeCell ref="B10:D10"/>
    <mergeCell ref="B11:D11"/>
    <mergeCell ref="B25:D25"/>
    <mergeCell ref="B26:D26"/>
    <mergeCell ref="B35:D35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27:D27"/>
    <mergeCell ref="B28:D28"/>
    <mergeCell ref="B34:D34"/>
    <mergeCell ref="B109:D109"/>
    <mergeCell ref="B108:D108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101:D101"/>
    <mergeCell ref="B100:D100"/>
    <mergeCell ref="B99:D99"/>
    <mergeCell ref="B98:D98"/>
    <mergeCell ref="B97:D97"/>
    <mergeCell ref="B96:D96"/>
    <mergeCell ref="B107:D107"/>
    <mergeCell ref="B106:D106"/>
    <mergeCell ref="B105:D105"/>
    <mergeCell ref="B104:D104"/>
    <mergeCell ref="B103:D103"/>
    <mergeCell ref="B102:D102"/>
    <mergeCell ref="B89:D89"/>
    <mergeCell ref="B88:D88"/>
    <mergeCell ref="B87:D87"/>
    <mergeCell ref="B86:D86"/>
    <mergeCell ref="B85:D85"/>
    <mergeCell ref="B84:D84"/>
    <mergeCell ref="B95:D95"/>
    <mergeCell ref="B94:D94"/>
    <mergeCell ref="B93:D93"/>
    <mergeCell ref="B92:D92"/>
    <mergeCell ref="B91:D91"/>
    <mergeCell ref="B90:D90"/>
    <mergeCell ref="B77:D77"/>
    <mergeCell ref="B76:D76"/>
    <mergeCell ref="B75:D75"/>
    <mergeCell ref="B74:D74"/>
    <mergeCell ref="B73:D73"/>
    <mergeCell ref="B72:D72"/>
    <mergeCell ref="B83:D83"/>
    <mergeCell ref="B82:D82"/>
    <mergeCell ref="B81:D81"/>
    <mergeCell ref="B80:D80"/>
    <mergeCell ref="B79:D79"/>
    <mergeCell ref="B78:D78"/>
    <mergeCell ref="B65:D65"/>
    <mergeCell ref="B64:D64"/>
    <mergeCell ref="B63:D63"/>
    <mergeCell ref="B62:D62"/>
    <mergeCell ref="B61:D61"/>
    <mergeCell ref="B60:D60"/>
    <mergeCell ref="B71:D71"/>
    <mergeCell ref="B70:D70"/>
    <mergeCell ref="B69:D69"/>
    <mergeCell ref="B68:D68"/>
    <mergeCell ref="B67:D67"/>
    <mergeCell ref="B66:D66"/>
    <mergeCell ref="B47:D47"/>
    <mergeCell ref="B46:D46"/>
    <mergeCell ref="B53:D53"/>
    <mergeCell ref="B52:D52"/>
    <mergeCell ref="B51:D51"/>
    <mergeCell ref="B50:D50"/>
    <mergeCell ref="B49:D49"/>
    <mergeCell ref="B48:D48"/>
    <mergeCell ref="B59:D59"/>
    <mergeCell ref="B58:D58"/>
    <mergeCell ref="B57:D57"/>
    <mergeCell ref="B56:D56"/>
    <mergeCell ref="B55:D55"/>
    <mergeCell ref="B54:D54"/>
  </mergeCells>
  <phoneticPr fontId="2" type="noConversion"/>
  <printOptions horizontalCentered="1"/>
  <pageMargins left="0.75" right="0.75" top="0.39370078740157483" bottom="0.35433070866141736" header="0" footer="0"/>
  <pageSetup paperSize="9" scale="70" orientation="landscape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3"/>
  <dimension ref="A1:BA126"/>
  <sheetViews>
    <sheetView showGridLines="0" showRowColHeaders="0" topLeftCell="A97" zoomScaleNormal="100" workbookViewId="0">
      <selection activeCell="F117" sqref="F117"/>
    </sheetView>
  </sheetViews>
  <sheetFormatPr defaultColWidth="9.109375" defaultRowHeight="13.2" x14ac:dyDescent="0.25"/>
  <cols>
    <col min="1" max="1" width="7.44140625" style="7" customWidth="1"/>
    <col min="2" max="2" width="6.5546875" style="7" customWidth="1"/>
    <col min="3" max="3" width="45.6640625" style="7" customWidth="1"/>
    <col min="4" max="5" width="7" style="7" customWidth="1"/>
    <col min="6" max="6" width="13.33203125" style="9" customWidth="1"/>
    <col min="7" max="11" width="5.44140625" style="7" customWidth="1"/>
    <col min="12" max="12" width="13.44140625" style="7" customWidth="1"/>
    <col min="13" max="18" width="13.44140625" style="9" customWidth="1"/>
    <col min="19" max="19" width="1.6640625" style="9" customWidth="1"/>
    <col min="20" max="20" width="45.88671875" style="7" customWidth="1"/>
    <col min="21" max="22" width="9.44140625" style="7" customWidth="1"/>
    <col min="23" max="23" width="10.88671875" style="7" customWidth="1"/>
    <col min="24" max="27" width="9.109375" style="7"/>
    <col min="28" max="28" width="9.33203125" style="80" hidden="1" customWidth="1"/>
    <col min="29" max="29" width="21.5546875" style="7" hidden="1" customWidth="1"/>
    <col min="30" max="30" width="12.88671875" style="7" hidden="1" customWidth="1"/>
    <col min="31" max="32" width="12.6640625" style="7" hidden="1" customWidth="1"/>
    <col min="33" max="33" width="13.44140625" style="74" hidden="1" customWidth="1"/>
    <col min="34" max="34" width="13.44140625" style="7" hidden="1" customWidth="1"/>
    <col min="35" max="38" width="13.6640625" style="7" hidden="1" customWidth="1"/>
    <col min="39" max="39" width="9.109375" style="7" hidden="1" customWidth="1"/>
    <col min="40" max="40" width="19.6640625" style="7" hidden="1" customWidth="1"/>
    <col min="41" max="41" width="25.33203125" style="7" hidden="1" customWidth="1"/>
    <col min="42" max="42" width="9.109375" style="7" hidden="1" customWidth="1"/>
    <col min="43" max="43" width="18.88671875" style="7" hidden="1" customWidth="1"/>
    <col min="44" max="44" width="9.88671875" style="7" hidden="1" customWidth="1"/>
    <col min="45" max="45" width="17.5546875" style="7" hidden="1" customWidth="1"/>
    <col min="46" max="46" width="11.6640625" style="7" hidden="1" customWidth="1"/>
    <col min="47" max="47" width="16" style="7" hidden="1" customWidth="1"/>
    <col min="48" max="53" width="9.109375" style="7" hidden="1" customWidth="1"/>
    <col min="54" max="16384" width="9.109375" style="7"/>
  </cols>
  <sheetData>
    <row r="1" spans="1:53" ht="15.6" x14ac:dyDescent="0.25">
      <c r="A1" s="33"/>
      <c r="B1" s="46" t="str">
        <f ca="1">INDIRECT( "'" &amp; $AD$2 &amp; "'!B1") &amp; " za obdobje " &amp; "7-12"</f>
        <v>Priloga 2: polletno izplačilo redne delovne uspešnosti za obdobje 7-12</v>
      </c>
      <c r="C1" s="46"/>
      <c r="D1" s="33"/>
      <c r="E1" s="33"/>
      <c r="F1" s="41"/>
      <c r="G1" s="33"/>
      <c r="H1" s="33"/>
      <c r="I1" s="33"/>
      <c r="J1" s="33"/>
      <c r="K1" s="33"/>
      <c r="L1" s="33"/>
      <c r="M1" s="41"/>
      <c r="N1" s="41"/>
      <c r="O1" s="41"/>
      <c r="P1" s="41"/>
      <c r="Q1" s="41"/>
      <c r="R1" s="134"/>
      <c r="S1" s="135"/>
      <c r="T1" s="135"/>
      <c r="U1" s="136"/>
      <c r="AB1" s="365" t="s">
        <v>125</v>
      </c>
      <c r="AC1" s="366"/>
      <c r="AD1" s="366"/>
      <c r="AE1" s="366"/>
      <c r="AF1" s="367"/>
      <c r="AG1" s="64"/>
      <c r="AH1" s="359" t="s">
        <v>124</v>
      </c>
      <c r="AI1" s="360"/>
      <c r="AJ1" s="360"/>
      <c r="AK1" s="360"/>
      <c r="AL1" s="361"/>
      <c r="AN1" s="65" t="s">
        <v>33</v>
      </c>
      <c r="AO1" s="66" t="str">
        <f ca="1">RIGHT(CELL("filename",A1),LEN(CELL("filename",A1))-FIND("]",CELL("filename",A1)))</f>
        <v>7-12</v>
      </c>
      <c r="AP1" s="67" t="s">
        <v>33</v>
      </c>
      <c r="AQ1" s="67" t="s">
        <v>120</v>
      </c>
      <c r="AR1" s="67" t="s">
        <v>87</v>
      </c>
      <c r="AS1" s="67" t="s">
        <v>118</v>
      </c>
      <c r="AT1" s="67" t="s">
        <v>119</v>
      </c>
      <c r="AU1" s="67" t="s">
        <v>118</v>
      </c>
    </row>
    <row r="2" spans="1:53" ht="15.6" x14ac:dyDescent="0.25">
      <c r="A2" s="33"/>
      <c r="B2" s="46"/>
      <c r="C2" s="46"/>
      <c r="D2" s="33"/>
      <c r="E2" s="33"/>
      <c r="F2" s="41"/>
      <c r="G2" s="33"/>
      <c r="H2" s="33"/>
      <c r="I2" s="33"/>
      <c r="J2" s="33"/>
      <c r="K2" s="33"/>
      <c r="L2" s="33"/>
      <c r="M2" s="41"/>
      <c r="N2" s="41"/>
      <c r="O2" s="41"/>
      <c r="P2" s="41"/>
      <c r="Q2" s="41"/>
      <c r="R2" s="134"/>
      <c r="S2" s="135"/>
      <c r="T2" s="137"/>
      <c r="U2" s="136"/>
      <c r="AB2" s="375" t="s">
        <v>58</v>
      </c>
      <c r="AC2" s="376"/>
      <c r="AD2" s="372" t="s">
        <v>58</v>
      </c>
      <c r="AE2" s="373"/>
      <c r="AF2" s="374"/>
      <c r="AG2" s="64"/>
      <c r="AH2" s="362"/>
      <c r="AI2" s="363"/>
      <c r="AJ2" s="363"/>
      <c r="AK2" s="363"/>
      <c r="AL2" s="364"/>
      <c r="AN2" s="68" t="s">
        <v>120</v>
      </c>
      <c r="AO2" s="67" t="e">
        <f ca="1">VLOOKUP(AO1,AP2:AQ19,2,FALSE)</f>
        <v>#N/A</v>
      </c>
      <c r="AP2" s="69" t="s">
        <v>117</v>
      </c>
      <c r="AQ2" s="69"/>
      <c r="AR2" s="70">
        <f t="shared" ref="AR2:AR13" ca="1" si="0">MAX($AS$2:$AS$13)</f>
        <v>12</v>
      </c>
      <c r="AS2" s="71">
        <f t="shared" ref="AS2:AS19" ca="1" si="1">ROW(INDIRECT(CELL("address",AP2)))-ROW(INDIRECT(AT2))+1</f>
        <v>1</v>
      </c>
      <c r="AT2" s="1" t="str">
        <f t="shared" ref="AT2:AT13" ca="1" si="2">CELL("address",$AP$2)</f>
        <v>$AP$2</v>
      </c>
      <c r="AU2" s="11" t="s">
        <v>84</v>
      </c>
      <c r="BA2" s="10"/>
    </row>
    <row r="3" spans="1:53" x14ac:dyDescent="0.25">
      <c r="A3" s="33"/>
      <c r="B3" s="267" t="str">
        <f ca="1">INDIRECT( "'" &amp; $AD$2 &amp; "'!B3")</f>
        <v>Šifra proračunskega uporabnika:</v>
      </c>
      <c r="C3" s="267"/>
      <c r="D3" s="268"/>
      <c r="E3" s="353" t="str">
        <f ca="1">IF(LEN(INDIRECT( "'" &amp; $AD$2 &amp; "'!E3"))&gt;0,INDIRECT( "'" &amp; $AD$2 &amp; "'!E3"),"")</f>
        <v>weew</v>
      </c>
      <c r="F3" s="354"/>
      <c r="G3" s="33"/>
      <c r="H3" s="33"/>
      <c r="I3" s="33"/>
      <c r="J3" s="33"/>
      <c r="K3" s="33"/>
      <c r="L3" s="33"/>
      <c r="M3" s="41"/>
      <c r="N3" s="41"/>
      <c r="O3" s="41"/>
      <c r="P3" s="41"/>
      <c r="Q3" s="41"/>
      <c r="R3" s="134"/>
      <c r="S3" s="137"/>
      <c r="T3" s="136"/>
      <c r="U3" s="136"/>
      <c r="AB3" s="72" t="s">
        <v>89</v>
      </c>
      <c r="AC3" s="73"/>
      <c r="AD3" s="372" t="s">
        <v>89</v>
      </c>
      <c r="AE3" s="373"/>
      <c r="AF3" s="374"/>
      <c r="AH3" s="75" t="s">
        <v>122</v>
      </c>
      <c r="AI3" s="76" t="s">
        <v>130</v>
      </c>
      <c r="AJ3" s="77"/>
      <c r="AK3" s="77"/>
      <c r="AL3" s="78"/>
      <c r="AN3" s="65" t="s">
        <v>118</v>
      </c>
      <c r="AO3" s="67" t="e">
        <f ca="1">VLOOKUP(AO1,AP2:AS19,4,FALSE)</f>
        <v>#N/A</v>
      </c>
      <c r="AP3" s="69" t="s">
        <v>36</v>
      </c>
      <c r="AQ3" s="69" t="str">
        <f t="shared" ref="AQ3:AQ19" si="3">+AP2</f>
        <v>11</v>
      </c>
      <c r="AR3" s="70">
        <f t="shared" ca="1" si="0"/>
        <v>12</v>
      </c>
      <c r="AS3" s="71">
        <f t="shared" ca="1" si="1"/>
        <v>2</v>
      </c>
      <c r="AT3" s="1" t="str">
        <f t="shared" ca="1" si="2"/>
        <v>$AP$2</v>
      </c>
      <c r="AU3" s="11" t="s">
        <v>85</v>
      </c>
      <c r="BA3" s="10"/>
    </row>
    <row r="4" spans="1:53" x14ac:dyDescent="0.25">
      <c r="A4" s="33"/>
      <c r="B4" s="267" t="str">
        <f ca="1">INDIRECT( "'" &amp; $AD$2 &amp; "'!B4")</f>
        <v>Organizacijska enota:</v>
      </c>
      <c r="C4" s="267"/>
      <c r="D4" s="267"/>
      <c r="E4" s="357" t="str">
        <f ca="1">IF(LEN(INDIRECT( "'" &amp; $AD$2 &amp; "'!E4"))&gt;0,INDIRECT( "'" &amp; $AD$2 &amp; "'!E4"),"")</f>
        <v>weew</v>
      </c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6"/>
      <c r="S4" s="138"/>
      <c r="T4" s="138"/>
      <c r="U4" s="33"/>
      <c r="AH4" s="65" t="s">
        <v>121</v>
      </c>
      <c r="AI4" s="31">
        <v>6</v>
      </c>
      <c r="AJ4" s="77"/>
      <c r="AK4" s="77"/>
      <c r="AL4" s="78"/>
      <c r="AN4" s="65" t="s">
        <v>87</v>
      </c>
      <c r="AO4" s="67" t="e">
        <f ca="1">VLOOKUP(AO1,AP2:AR19,3,FALSE)</f>
        <v>#N/A</v>
      </c>
      <c r="AP4" s="69" t="s">
        <v>107</v>
      </c>
      <c r="AQ4" s="69" t="str">
        <f t="shared" si="3"/>
        <v>12</v>
      </c>
      <c r="AR4" s="70">
        <f t="shared" ca="1" si="0"/>
        <v>12</v>
      </c>
      <c r="AS4" s="71">
        <f t="shared" ca="1" si="1"/>
        <v>3</v>
      </c>
      <c r="AT4" s="1" t="str">
        <f t="shared" ca="1" si="2"/>
        <v>$AP$2</v>
      </c>
      <c r="AU4" s="11" t="s">
        <v>74</v>
      </c>
    </row>
    <row r="5" spans="1:53" x14ac:dyDescent="0.25">
      <c r="A5" s="33"/>
      <c r="B5" s="139" t="str">
        <f ca="1">INDIRECT( "'" &amp; $AD$2 &amp; "'!B5")</f>
        <v>Leto:</v>
      </c>
      <c r="C5" s="139"/>
      <c r="D5" s="139"/>
      <c r="E5" s="355">
        <f>'OBRAČUNANA OSNOVNA PLAČA'!E5:F5</f>
        <v>2020</v>
      </c>
      <c r="F5" s="35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3"/>
      <c r="AB5" s="81"/>
      <c r="AC5" s="63"/>
      <c r="AD5" s="63"/>
      <c r="AE5" s="63"/>
      <c r="AH5" s="65" t="s">
        <v>123</v>
      </c>
      <c r="AI5" s="31">
        <v>29</v>
      </c>
      <c r="AJ5" s="369" t="str">
        <f>+$AD$2</f>
        <v>OSNOVNA PLAČA</v>
      </c>
      <c r="AK5" s="370"/>
      <c r="AL5" s="371"/>
      <c r="AN5" s="65" t="s">
        <v>118</v>
      </c>
      <c r="AO5" s="67" t="e">
        <f ca="1">VLOOKUP(AO1,AP2:AU19,6,FALSE)</f>
        <v>#N/A</v>
      </c>
      <c r="AP5" s="69" t="s">
        <v>108</v>
      </c>
      <c r="AQ5" s="69" t="str">
        <f t="shared" si="3"/>
        <v>1</v>
      </c>
      <c r="AR5" s="70">
        <f t="shared" ca="1" si="0"/>
        <v>12</v>
      </c>
      <c r="AS5" s="71">
        <f t="shared" ca="1" si="1"/>
        <v>4</v>
      </c>
      <c r="AT5" s="1" t="str">
        <f t="shared" ca="1" si="2"/>
        <v>$AP$2</v>
      </c>
      <c r="AU5" s="11" t="s">
        <v>75</v>
      </c>
    </row>
    <row r="6" spans="1:53" x14ac:dyDescent="0.25">
      <c r="A6" s="33"/>
      <c r="B6" s="43"/>
      <c r="C6" s="43"/>
      <c r="D6" s="43"/>
      <c r="E6" s="41"/>
      <c r="F6" s="33"/>
      <c r="G6" s="33"/>
      <c r="H6" s="33"/>
      <c r="I6" s="33"/>
      <c r="J6" s="33"/>
      <c r="K6" s="33"/>
      <c r="L6" s="33"/>
      <c r="M6" s="41"/>
      <c r="N6" s="41"/>
      <c r="O6" s="41"/>
      <c r="P6" s="41"/>
      <c r="Q6" s="41"/>
      <c r="R6" s="134"/>
      <c r="S6" s="134"/>
      <c r="T6" s="136"/>
      <c r="U6" s="33"/>
      <c r="AB6" s="81"/>
      <c r="AE6" s="63"/>
      <c r="AH6" s="65" t="s">
        <v>123</v>
      </c>
      <c r="AI6" s="31">
        <v>29</v>
      </c>
      <c r="AJ6" s="368" t="str">
        <f>+$AD$3</f>
        <v>OBRAČUNANA OSNOVNA PLAČA</v>
      </c>
      <c r="AK6" s="368"/>
      <c r="AL6" s="368"/>
      <c r="AN6" s="65" t="s">
        <v>143</v>
      </c>
      <c r="AO6" s="67" t="e">
        <f ca="1">+IF(ISERROR(FIND("-",AO5,1)),AO5&amp;" "&amp;AO7,IF(ISERROR(FIND("november-",AO5,1)),REPLACE(AO5,FIND("-",AO5,1),1," " &amp; AO7 &amp; " - ") &amp; " " &amp; AO7, REPLACE(AO5,1,LEN("november-"),"november "&amp;(AO7-1) &amp; " - ") &amp;" "&amp;AO7))</f>
        <v>#N/A</v>
      </c>
      <c r="AP6" s="69" t="s">
        <v>109</v>
      </c>
      <c r="AQ6" s="69" t="str">
        <f t="shared" si="3"/>
        <v>2</v>
      </c>
      <c r="AR6" s="70">
        <f t="shared" ca="1" si="0"/>
        <v>12</v>
      </c>
      <c r="AS6" s="71">
        <f t="shared" ca="1" si="1"/>
        <v>5</v>
      </c>
      <c r="AT6" s="1" t="str">
        <f t="shared" ca="1" si="2"/>
        <v>$AP$2</v>
      </c>
      <c r="AU6" s="11" t="s">
        <v>76</v>
      </c>
    </row>
    <row r="7" spans="1:53" x14ac:dyDescent="0.25">
      <c r="B7" s="328" t="s">
        <v>9</v>
      </c>
      <c r="C7" s="328"/>
      <c r="D7" s="351"/>
      <c r="E7" s="352"/>
      <c r="F7" s="297"/>
      <c r="R7" s="62"/>
      <c r="S7" s="62"/>
      <c r="T7" s="63"/>
      <c r="AB7" s="81"/>
      <c r="AE7" s="63"/>
      <c r="AN7" s="65" t="s">
        <v>72</v>
      </c>
      <c r="AO7" s="67">
        <f ca="1">+IF( ISERROR(FIND("-",AO5,1)),IF(LEN(INDIRECT( "'" &amp; $AD$2 &amp; "'!E5"))&gt;0,IF(VALUE($AO$1)&gt;10,VALUE(INDIRECT( "'" &amp; $AD$2 &amp; "'!E5"))-1,VALUE(INDIRECT( "'" &amp; $AD$2 &amp; "'!E5"))),""),VALUE(INDIRECT( "'" &amp; $AD$2 &amp; "'!E5")))</f>
        <v>2019</v>
      </c>
      <c r="AP7" s="69" t="s">
        <v>110</v>
      </c>
      <c r="AQ7" s="69" t="str">
        <f t="shared" si="3"/>
        <v>3</v>
      </c>
      <c r="AR7" s="70">
        <f t="shared" ca="1" si="0"/>
        <v>12</v>
      </c>
      <c r="AS7" s="71">
        <f t="shared" ca="1" si="1"/>
        <v>6</v>
      </c>
      <c r="AT7" s="1" t="str">
        <f t="shared" ca="1" si="2"/>
        <v>$AP$2</v>
      </c>
      <c r="AU7" s="11" t="s">
        <v>77</v>
      </c>
      <c r="AY7" s="10"/>
      <c r="AZ7" s="10"/>
      <c r="BA7" s="10"/>
    </row>
    <row r="8" spans="1:53" x14ac:dyDescent="0.25">
      <c r="B8" s="328" t="s">
        <v>10</v>
      </c>
      <c r="C8" s="328"/>
      <c r="D8" s="329"/>
      <c r="E8" s="251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79"/>
      <c r="T8" s="79"/>
      <c r="AP8" s="69" t="s">
        <v>111</v>
      </c>
      <c r="AQ8" s="69" t="str">
        <f t="shared" si="3"/>
        <v>4</v>
      </c>
      <c r="AR8" s="70">
        <f t="shared" ca="1" si="0"/>
        <v>12</v>
      </c>
      <c r="AS8" s="71">
        <f t="shared" ca="1" si="1"/>
        <v>7</v>
      </c>
      <c r="AT8" s="1" t="str">
        <f t="shared" ca="1" si="2"/>
        <v>$AP$2</v>
      </c>
      <c r="AU8" s="11" t="s">
        <v>78</v>
      </c>
      <c r="AY8" s="10"/>
      <c r="AZ8" s="10"/>
      <c r="BA8" s="10"/>
    </row>
    <row r="9" spans="1:53" ht="16.2" thickBot="1" x14ac:dyDescent="0.3">
      <c r="B9" s="8"/>
      <c r="C9" s="8"/>
      <c r="AP9" s="69" t="s">
        <v>112</v>
      </c>
      <c r="AQ9" s="69" t="str">
        <f t="shared" si="3"/>
        <v>5</v>
      </c>
      <c r="AR9" s="70">
        <f t="shared" ca="1" si="0"/>
        <v>12</v>
      </c>
      <c r="AS9" s="71">
        <f t="shared" ca="1" si="1"/>
        <v>8</v>
      </c>
      <c r="AT9" s="1" t="str">
        <f t="shared" ca="1" si="2"/>
        <v>$AP$2</v>
      </c>
      <c r="AU9" s="11" t="s">
        <v>79</v>
      </c>
      <c r="AY9" s="10"/>
      <c r="AZ9" s="10"/>
      <c r="BA9" s="10"/>
    </row>
    <row r="10" spans="1:53" ht="15.75" customHeight="1" thickBot="1" x14ac:dyDescent="0.3">
      <c r="B10" s="334" t="s">
        <v>0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6"/>
      <c r="M10" s="291" t="s">
        <v>1</v>
      </c>
      <c r="N10" s="292"/>
      <c r="O10" s="292"/>
      <c r="P10" s="292"/>
      <c r="Q10" s="292"/>
      <c r="R10" s="292"/>
      <c r="S10" s="82"/>
      <c r="T10" s="83"/>
      <c r="AP10" s="69" t="s">
        <v>113</v>
      </c>
      <c r="AQ10" s="69" t="str">
        <f t="shared" si="3"/>
        <v>6</v>
      </c>
      <c r="AR10" s="70">
        <f t="shared" ca="1" si="0"/>
        <v>12</v>
      </c>
      <c r="AS10" s="71">
        <f t="shared" ca="1" si="1"/>
        <v>9</v>
      </c>
      <c r="AT10" s="1" t="str">
        <f t="shared" ca="1" si="2"/>
        <v>$AP$2</v>
      </c>
      <c r="AU10" s="11" t="s">
        <v>80</v>
      </c>
      <c r="AY10" s="10"/>
      <c r="AZ10" s="10"/>
      <c r="BA10" s="10"/>
    </row>
    <row r="11" spans="1:53" ht="13.8" thickBot="1" x14ac:dyDescent="0.3">
      <c r="B11" s="84"/>
      <c r="C11" s="84"/>
      <c r="D11" s="84"/>
      <c r="E11" s="84"/>
      <c r="F11" s="85"/>
      <c r="G11" s="86"/>
      <c r="H11" s="86"/>
      <c r="I11" s="86"/>
      <c r="J11" s="86"/>
      <c r="K11" s="86"/>
      <c r="L11" s="86"/>
      <c r="M11" s="85"/>
      <c r="N11" s="85"/>
      <c r="O11" s="85"/>
      <c r="P11" s="85"/>
      <c r="Q11" s="85"/>
      <c r="R11" s="87"/>
      <c r="S11" s="79"/>
      <c r="T11" s="77"/>
      <c r="AC11" s="286" t="s">
        <v>35</v>
      </c>
      <c r="AD11" s="286"/>
      <c r="AG11" s="7"/>
      <c r="AP11" s="69" t="s">
        <v>114</v>
      </c>
      <c r="AQ11" s="69" t="str">
        <f t="shared" si="3"/>
        <v>7</v>
      </c>
      <c r="AR11" s="70">
        <f t="shared" ca="1" si="0"/>
        <v>12</v>
      </c>
      <c r="AS11" s="71">
        <f t="shared" ca="1" si="1"/>
        <v>10</v>
      </c>
      <c r="AT11" s="1" t="str">
        <f t="shared" ca="1" si="2"/>
        <v>$AP$2</v>
      </c>
      <c r="AU11" s="11" t="s">
        <v>81</v>
      </c>
    </row>
    <row r="12" spans="1:53" s="18" customFormat="1" ht="76.5" customHeight="1" x14ac:dyDescent="0.25">
      <c r="A12" s="51"/>
      <c r="B12" s="337" t="s">
        <v>13</v>
      </c>
      <c r="C12" s="338"/>
      <c r="D12" s="338"/>
      <c r="E12" s="338"/>
      <c r="F12" s="339"/>
      <c r="G12" s="340" t="s">
        <v>14</v>
      </c>
      <c r="H12" s="341"/>
      <c r="I12" s="341"/>
      <c r="J12" s="341"/>
      <c r="K12" s="341"/>
      <c r="L12" s="342"/>
      <c r="M12" s="311" t="s">
        <v>91</v>
      </c>
      <c r="N12" s="312"/>
      <c r="O12" s="312"/>
      <c r="P12" s="312"/>
      <c r="Q12" s="88" t="s">
        <v>47</v>
      </c>
      <c r="R12" s="89" t="s">
        <v>95</v>
      </c>
      <c r="S12" s="90"/>
      <c r="AB12" s="91"/>
      <c r="AC12" s="304" t="str">
        <f>+Q12</f>
        <v>IZPLAČILO REDNE DELOVNE USPEŠNOSTI</v>
      </c>
      <c r="AD12" s="304" t="str">
        <f>+R12</f>
        <v>NAJVIŠJE MOŽNO IZPLAČILO REDNE LETNE DELOVNE USPEŠNOSTI</v>
      </c>
      <c r="AE12" s="305" t="s">
        <v>15</v>
      </c>
      <c r="AF12" s="305"/>
      <c r="AG12" s="306" t="s">
        <v>16</v>
      </c>
      <c r="AH12" s="306"/>
      <c r="AI12" s="304" t="s">
        <v>17</v>
      </c>
      <c r="AJ12" s="304" t="s">
        <v>18</v>
      </c>
      <c r="AK12" s="304" t="str">
        <f>+AD3</f>
        <v>OBRAČUNANA OSNOVNA PLAČA</v>
      </c>
      <c r="AL12" s="304" t="str">
        <f>+AD2</f>
        <v>OSNOVNA PLAČA</v>
      </c>
      <c r="AN12" s="7"/>
      <c r="AO12" s="7"/>
      <c r="AP12" s="69" t="s">
        <v>115</v>
      </c>
      <c r="AQ12" s="69" t="str">
        <f t="shared" si="3"/>
        <v>8</v>
      </c>
      <c r="AR12" s="70">
        <f t="shared" ca="1" si="0"/>
        <v>12</v>
      </c>
      <c r="AS12" s="71">
        <f t="shared" ca="1" si="1"/>
        <v>11</v>
      </c>
      <c r="AT12" s="1" t="str">
        <f t="shared" ca="1" si="2"/>
        <v>$AP$2</v>
      </c>
      <c r="AU12" s="11" t="s">
        <v>82</v>
      </c>
      <c r="AY12" s="7"/>
      <c r="AZ12" s="7"/>
      <c r="BA12" s="7"/>
    </row>
    <row r="13" spans="1:53" ht="12.75" customHeight="1" x14ac:dyDescent="0.25">
      <c r="A13" s="282" t="s">
        <v>145</v>
      </c>
      <c r="B13" s="346" t="s">
        <v>2</v>
      </c>
      <c r="C13" s="347"/>
      <c r="D13" s="330" t="s">
        <v>11</v>
      </c>
      <c r="E13" s="330" t="s">
        <v>12</v>
      </c>
      <c r="F13" s="332" t="s">
        <v>106</v>
      </c>
      <c r="G13" s="343" t="s">
        <v>48</v>
      </c>
      <c r="H13" s="344"/>
      <c r="I13" s="344"/>
      <c r="J13" s="344"/>
      <c r="K13" s="345"/>
      <c r="L13" s="318" t="s">
        <v>3</v>
      </c>
      <c r="M13" s="309" t="s">
        <v>90</v>
      </c>
      <c r="N13" s="284" t="s">
        <v>93</v>
      </c>
      <c r="O13" s="316" t="s">
        <v>92</v>
      </c>
      <c r="P13" s="284" t="s">
        <v>93</v>
      </c>
      <c r="Q13" s="287" t="s">
        <v>93</v>
      </c>
      <c r="R13" s="289" t="s">
        <v>93</v>
      </c>
      <c r="S13" s="148"/>
      <c r="T13" s="33"/>
      <c r="AC13" s="304"/>
      <c r="AD13" s="304"/>
      <c r="AE13" s="305"/>
      <c r="AF13" s="305"/>
      <c r="AG13" s="306"/>
      <c r="AH13" s="306"/>
      <c r="AI13" s="304"/>
      <c r="AJ13" s="304"/>
      <c r="AK13" s="304"/>
      <c r="AL13" s="304"/>
      <c r="AP13" s="69" t="s">
        <v>116</v>
      </c>
      <c r="AQ13" s="69" t="str">
        <f t="shared" si="3"/>
        <v>9</v>
      </c>
      <c r="AR13" s="70">
        <f t="shared" ca="1" si="0"/>
        <v>12</v>
      </c>
      <c r="AS13" s="71">
        <f t="shared" ca="1" si="1"/>
        <v>12</v>
      </c>
      <c r="AT13" s="1" t="str">
        <f t="shared" ca="1" si="2"/>
        <v>$AP$2</v>
      </c>
      <c r="AU13" s="11" t="s">
        <v>83</v>
      </c>
    </row>
    <row r="14" spans="1:53" ht="13.8" thickBot="1" x14ac:dyDescent="0.3">
      <c r="A14" s="283"/>
      <c r="B14" s="278"/>
      <c r="C14" s="280"/>
      <c r="D14" s="331"/>
      <c r="E14" s="331"/>
      <c r="F14" s="333"/>
      <c r="G14" s="92" t="s">
        <v>4</v>
      </c>
      <c r="H14" s="93" t="s">
        <v>5</v>
      </c>
      <c r="I14" s="94" t="s">
        <v>6</v>
      </c>
      <c r="J14" s="93" t="s">
        <v>22</v>
      </c>
      <c r="K14" s="95" t="s">
        <v>23</v>
      </c>
      <c r="L14" s="319"/>
      <c r="M14" s="310"/>
      <c r="N14" s="285"/>
      <c r="O14" s="317"/>
      <c r="P14" s="285"/>
      <c r="Q14" s="288"/>
      <c r="R14" s="290"/>
      <c r="S14" s="148"/>
      <c r="T14" s="33"/>
      <c r="AC14" s="304"/>
      <c r="AD14" s="304"/>
      <c r="AE14" s="305"/>
      <c r="AF14" s="305"/>
      <c r="AG14" s="306"/>
      <c r="AH14" s="306"/>
      <c r="AI14" s="304"/>
      <c r="AJ14" s="304"/>
      <c r="AK14" s="304"/>
      <c r="AL14" s="304"/>
      <c r="AP14" s="69" t="s">
        <v>131</v>
      </c>
      <c r="AQ14" s="69" t="str">
        <f t="shared" si="3"/>
        <v>10</v>
      </c>
      <c r="AR14" s="70">
        <f ca="1">MAX($AS$14:$AS$17)</f>
        <v>4</v>
      </c>
      <c r="AS14" s="71">
        <f t="shared" ca="1" si="1"/>
        <v>1</v>
      </c>
      <c r="AT14" s="1" t="str">
        <f ca="1">CELL("address",$AP$14)</f>
        <v>$AP$14</v>
      </c>
      <c r="AU14" s="11" t="s">
        <v>137</v>
      </c>
    </row>
    <row r="15" spans="1:53" s="30" customFormat="1" ht="13.5" customHeight="1" thickTop="1" x14ac:dyDescent="0.25">
      <c r="A15" s="55"/>
      <c r="B15" s="307">
        <v>1</v>
      </c>
      <c r="C15" s="308"/>
      <c r="D15" s="55">
        <v>2</v>
      </c>
      <c r="E15" s="140">
        <v>3</v>
      </c>
      <c r="F15" s="141">
        <v>4</v>
      </c>
      <c r="G15" s="96">
        <v>5</v>
      </c>
      <c r="H15" s="97">
        <v>6</v>
      </c>
      <c r="I15" s="98">
        <v>7</v>
      </c>
      <c r="J15" s="97">
        <v>8</v>
      </c>
      <c r="K15" s="99">
        <v>9</v>
      </c>
      <c r="L15" s="149" t="s">
        <v>32</v>
      </c>
      <c r="M15" s="150" t="s">
        <v>86</v>
      </c>
      <c r="N15" s="150"/>
      <c r="O15" s="151" t="s">
        <v>102</v>
      </c>
      <c r="P15" s="152" t="s">
        <v>103</v>
      </c>
      <c r="Q15" s="153" t="s">
        <v>104</v>
      </c>
      <c r="R15" s="154">
        <v>15</v>
      </c>
      <c r="S15" s="155"/>
      <c r="T15" s="44"/>
      <c r="AB15" s="100" t="s">
        <v>34</v>
      </c>
      <c r="AC15" s="101" t="str">
        <f>+Q13</f>
        <v>€</v>
      </c>
      <c r="AD15" s="101" t="str">
        <f>+R13</f>
        <v>€</v>
      </c>
      <c r="AE15" s="102" t="s">
        <v>19</v>
      </c>
      <c r="AF15" s="102" t="s">
        <v>20</v>
      </c>
      <c r="AG15" s="103" t="s">
        <v>19</v>
      </c>
      <c r="AH15" s="104" t="s">
        <v>20</v>
      </c>
      <c r="AI15" s="105" t="s">
        <v>20</v>
      </c>
      <c r="AJ15" s="106" t="s">
        <v>20</v>
      </c>
      <c r="AK15" s="101" t="s">
        <v>20</v>
      </c>
      <c r="AL15" s="101" t="s">
        <v>20</v>
      </c>
      <c r="AN15" s="7"/>
      <c r="AO15" s="7"/>
      <c r="AP15" s="69" t="s">
        <v>132</v>
      </c>
      <c r="AQ15" s="69" t="str">
        <f t="shared" si="3"/>
        <v>11-1</v>
      </c>
      <c r="AR15" s="70">
        <f ca="1">MAX($AS$14:$AS$17)</f>
        <v>4</v>
      </c>
      <c r="AS15" s="71">
        <f t="shared" ca="1" si="1"/>
        <v>2</v>
      </c>
      <c r="AT15" s="1" t="str">
        <f ca="1">CELL("address",$AP$14)</f>
        <v>$AP$14</v>
      </c>
      <c r="AU15" s="11" t="s">
        <v>138</v>
      </c>
    </row>
    <row r="16" spans="1:53" ht="24.75" customHeight="1" x14ac:dyDescent="0.25">
      <c r="A16" s="57">
        <v>1</v>
      </c>
      <c r="B16" s="265" t="str">
        <f t="shared" ref="B16:B45" ca="1" si="4">IF(LEN(INDIRECT( "'" &amp; $AD$2 &amp; "'!B" &amp; TEXT($AB16-6,0)))&gt;0,INDIRECT( "'" &amp; $AD$2 &amp; "'!B" &amp; TEXT($AB16-6,0)),"")</f>
        <v>A1</v>
      </c>
      <c r="C16" s="265"/>
      <c r="D16" s="58" t="str">
        <f t="shared" ref="D16:D45" ca="1" si="5">IF(LEN(INDIRECT( "'" &amp; $AD$2 &amp; "'!D" &amp; TEXT($AB16-6,0)))&gt;0,INDIRECT( "'" &amp; $AD$2 &amp; "'!D" &amp; TEXT($AB16-6,0)),"")</f>
        <v>V</v>
      </c>
      <c r="E16" s="59">
        <f t="shared" ref="E16:E45" ca="1" si="6">IF(LEN(INDIRECT( "'" &amp; $AD$2 &amp; "'!E" &amp; TEXT($AB16-6,0)))&gt;0,INDIRECT( "'" &amp; $AD$2 &amp; "'!E" &amp; TEXT($AB16-6,0)),"")</f>
        <v>20</v>
      </c>
      <c r="F16" s="142">
        <f ca="1">IF(LEN(B16)&gt;0,SUM('OBRAČUNANA OSNOVNA PLAČA'!G10:L10),"")</f>
        <v>6000</v>
      </c>
      <c r="G16" s="6">
        <v>0</v>
      </c>
      <c r="H16" s="6"/>
      <c r="I16" s="6"/>
      <c r="J16" s="6"/>
      <c r="K16" s="6"/>
      <c r="L16" s="156">
        <f t="shared" ref="L16:L79" si="7">+G16+H16+I16+J16+K16</f>
        <v>0</v>
      </c>
      <c r="M16" s="157">
        <f ca="1">IF(LEN(B16)&gt;0,L16/5,"")</f>
        <v>0</v>
      </c>
      <c r="N16" s="157">
        <f ca="1">IF(LEN(B16)&gt;0,F16*M16,"")</f>
        <v>0</v>
      </c>
      <c r="O16" s="158">
        <f t="shared" ref="O16:O47" ca="1" si="8">IF(LEN(B16)&gt;0,M16*$P$117,"")</f>
        <v>0</v>
      </c>
      <c r="P16" s="159">
        <f ca="1">IF(LEN(B16)&gt;0,F16*O16,"")</f>
        <v>0</v>
      </c>
      <c r="Q16" s="160">
        <f t="shared" ref="Q16:Q79" ca="1" si="9">MIN(P16,R16)</f>
        <v>0</v>
      </c>
      <c r="R16" s="160">
        <f ca="1">IF(LEN(B16)&gt;0,'OSNOVNA PLAČA'!F10,"")</f>
        <v>1000</v>
      </c>
      <c r="S16" s="161"/>
      <c r="T16" s="33"/>
      <c r="AB16" s="107">
        <f>ROW()</f>
        <v>16</v>
      </c>
      <c r="AC16" s="108" t="e">
        <f t="shared" ref="AC16:AC45" ca="1" si="10">IF($AO$3=1,0,INDIRECT( "'" &amp; $AO$2 &amp; "'!P" &amp; TEXT($AB16,0)))</f>
        <v>#N/A</v>
      </c>
      <c r="AD16" s="108" t="e">
        <f t="shared" ref="AD16:AD45" ca="1" si="11">IF($AO$3=1,(INDIRECT( "'" &amp; $AD$2 &amp; "'!F" &amp; TEXT($AB16-6,0))*2/12+INDIRECT( "'" &amp; $AD$2 &amp; "'!G" &amp; TEXT($AB16-6,0))*10/12)*2,INDIRECT( "'" &amp; $AO$2 &amp; "'!Q" &amp; TEXT($AB16,0)))</f>
        <v>#N/A</v>
      </c>
      <c r="AE16" s="109" t="e">
        <f t="shared" ref="AE16:AE47" ca="1" si="12">IF(AC16&gt;=AD16,"-",$L16/(5*MAX($M$121:$M$122)))</f>
        <v>#N/A</v>
      </c>
      <c r="AF16" s="108" t="e">
        <f t="shared" ref="AF16:AF47" ca="1" si="13">IF(AC16&gt;=AD16,"-",$L16/(5*MAX($M$121:$M$122))*AK16)</f>
        <v>#N/A</v>
      </c>
      <c r="AG16" s="109" t="e">
        <f t="shared" ref="AG16:AG47" ca="1" si="14">IF(AE16="-","-",AE16*$AF$117)</f>
        <v>#N/A</v>
      </c>
      <c r="AH16" s="108" t="e">
        <f t="shared" ref="AH16:AH47" ca="1" si="15">IF(AF16="-","-",AF16*$AF$117)</f>
        <v>#N/A</v>
      </c>
      <c r="AI16" s="108" t="e">
        <f t="shared" ref="AI16:AI79" ca="1" si="16">IF(AG16="-",0,MIN(AH16,R16))</f>
        <v>#N/A</v>
      </c>
      <c r="AJ16" s="110" t="e">
        <f t="shared" ref="AJ16:AJ79" ca="1" si="17">+AD16-AC16</f>
        <v>#N/A</v>
      </c>
      <c r="AK16" s="108" t="e">
        <f t="shared" ref="AK16:AK45" ca="1" si="18">SUM(OFFSET(INDIRECT( "'" &amp; $AD$3 &amp; "'!" &amp; $AI$3),ROW()-ROW(INDIRECT( "'" &amp; $AD$3 &amp; "'!" &amp; $AI$3))-$AI$4,COLUMN()-COLUMN(INDIRECT( "'" &amp; $AD$3 &amp; "'!" &amp; $AI$3))-$AI$6+(12/$AO$4)*($AO$3-1),1,12/$AO$4))</f>
        <v>#N/A</v>
      </c>
      <c r="AL16" s="108" t="e">
        <f t="shared" ref="AL16:AL45" ca="1" si="19">SUM(OFFSET(INDIRECT( "'" &amp; $AD$2 &amp; "'!" &amp; $AI$3),ROW()-ROW(INDIRECT( "'" &amp; $AD$2 &amp; "'!" &amp; $AI$3))-$AI$4,COLUMN()-COLUMN(INDIRECT( "'" &amp; $AD$2 &amp; "'!" &amp; $AI$3))-$AI$5+(12/$AO$4)*($AO$3-1),1,12/$AO$4))</f>
        <v>#N/A</v>
      </c>
      <c r="AP16" s="69" t="s">
        <v>133</v>
      </c>
      <c r="AQ16" s="69" t="str">
        <f t="shared" si="3"/>
        <v>2-4</v>
      </c>
      <c r="AR16" s="70">
        <f ca="1">MAX($AS$14:$AS$17)</f>
        <v>4</v>
      </c>
      <c r="AS16" s="71">
        <f t="shared" ca="1" si="1"/>
        <v>3</v>
      </c>
      <c r="AT16" s="1" t="str">
        <f ca="1">CELL("address",$AP$14)</f>
        <v>$AP$14</v>
      </c>
      <c r="AU16" s="11" t="s">
        <v>139</v>
      </c>
    </row>
    <row r="17" spans="1:47" ht="24.75" customHeight="1" x14ac:dyDescent="0.25">
      <c r="A17" s="57">
        <v>2</v>
      </c>
      <c r="B17" s="265" t="str">
        <f t="shared" ca="1" si="4"/>
        <v>A2</v>
      </c>
      <c r="C17" s="265"/>
      <c r="D17" s="58" t="str">
        <f t="shared" ca="1" si="5"/>
        <v/>
      </c>
      <c r="E17" s="60" t="str">
        <f t="shared" ca="1" si="6"/>
        <v/>
      </c>
      <c r="F17" s="142">
        <f ca="1">IF(LEN(B17)&gt;0,SUM('OBRAČUNANA OSNOVNA PLAČA'!G11:L11),"")</f>
        <v>0</v>
      </c>
      <c r="G17" s="6"/>
      <c r="H17" s="6"/>
      <c r="I17" s="6"/>
      <c r="J17" s="6"/>
      <c r="K17" s="6"/>
      <c r="L17" s="156">
        <f t="shared" si="7"/>
        <v>0</v>
      </c>
      <c r="M17" s="157">
        <f t="shared" ref="M17:M80" ca="1" si="20">IF(LEN(B17)&gt;0,L17/5,"")</f>
        <v>0</v>
      </c>
      <c r="N17" s="157">
        <f t="shared" ref="N17:N80" ca="1" si="21">IF(LEN(B17)&gt;0,F17*M17,"")</f>
        <v>0</v>
      </c>
      <c r="O17" s="158">
        <f t="shared" ca="1" si="8"/>
        <v>0</v>
      </c>
      <c r="P17" s="159">
        <f t="shared" ref="P17:P80" ca="1" si="22">IF(LEN(B17)&gt;0,F17*O17,"")</f>
        <v>0</v>
      </c>
      <c r="Q17" s="160">
        <f t="shared" ca="1" si="9"/>
        <v>0</v>
      </c>
      <c r="R17" s="160">
        <f ca="1">IF(LEN(B17)&gt;0,'OSNOVNA PLAČA'!F11,"")</f>
        <v>0</v>
      </c>
      <c r="S17" s="161"/>
      <c r="T17" s="33"/>
      <c r="AB17" s="107">
        <f>ROW()</f>
        <v>17</v>
      </c>
      <c r="AC17" s="108" t="e">
        <f t="shared" ca="1" si="10"/>
        <v>#N/A</v>
      </c>
      <c r="AD17" s="108" t="e">
        <f t="shared" ca="1" si="11"/>
        <v>#N/A</v>
      </c>
      <c r="AE17" s="109" t="e">
        <f t="shared" ca="1" si="12"/>
        <v>#N/A</v>
      </c>
      <c r="AF17" s="108" t="e">
        <f t="shared" ca="1" si="13"/>
        <v>#N/A</v>
      </c>
      <c r="AG17" s="109" t="e">
        <f t="shared" ca="1" si="14"/>
        <v>#N/A</v>
      </c>
      <c r="AH17" s="108" t="e">
        <f t="shared" ca="1" si="15"/>
        <v>#N/A</v>
      </c>
      <c r="AI17" s="108" t="e">
        <f t="shared" ca="1" si="16"/>
        <v>#N/A</v>
      </c>
      <c r="AJ17" s="110" t="e">
        <f t="shared" ca="1" si="17"/>
        <v>#N/A</v>
      </c>
      <c r="AK17" s="108" t="e">
        <f t="shared" ca="1" si="18"/>
        <v>#N/A</v>
      </c>
      <c r="AL17" s="108" t="e">
        <f t="shared" ca="1" si="19"/>
        <v>#N/A</v>
      </c>
      <c r="AP17" s="69" t="s">
        <v>134</v>
      </c>
      <c r="AQ17" s="69" t="str">
        <f t="shared" si="3"/>
        <v>5-7</v>
      </c>
      <c r="AR17" s="70">
        <f ca="1">MAX($AS$14:$AS$17)</f>
        <v>4</v>
      </c>
      <c r="AS17" s="71">
        <f t="shared" ca="1" si="1"/>
        <v>4</v>
      </c>
      <c r="AT17" s="1" t="str">
        <f ca="1">CELL("address",$AP$14)</f>
        <v>$AP$14</v>
      </c>
      <c r="AU17" s="11" t="s">
        <v>140</v>
      </c>
    </row>
    <row r="18" spans="1:47" ht="24.75" customHeight="1" x14ac:dyDescent="0.25">
      <c r="A18" s="57">
        <v>3</v>
      </c>
      <c r="B18" s="265" t="str">
        <f t="shared" ca="1" si="4"/>
        <v>A3</v>
      </c>
      <c r="C18" s="265"/>
      <c r="D18" s="58" t="str">
        <f t="shared" ca="1" si="5"/>
        <v/>
      </c>
      <c r="E18" s="60" t="str">
        <f t="shared" ca="1" si="6"/>
        <v/>
      </c>
      <c r="F18" s="142">
        <f ca="1">IF(LEN(B18)&gt;0,SUM('OBRAČUNANA OSNOVNA PLAČA'!G12:L12),"")</f>
        <v>0</v>
      </c>
      <c r="G18" s="6"/>
      <c r="H18" s="6"/>
      <c r="I18" s="6"/>
      <c r="J18" s="6"/>
      <c r="K18" s="6"/>
      <c r="L18" s="156">
        <f t="shared" si="7"/>
        <v>0</v>
      </c>
      <c r="M18" s="157">
        <f t="shared" ca="1" si="20"/>
        <v>0</v>
      </c>
      <c r="N18" s="157">
        <f t="shared" ca="1" si="21"/>
        <v>0</v>
      </c>
      <c r="O18" s="158">
        <f t="shared" ca="1" si="8"/>
        <v>0</v>
      </c>
      <c r="P18" s="159">
        <f t="shared" ca="1" si="22"/>
        <v>0</v>
      </c>
      <c r="Q18" s="160">
        <f t="shared" ca="1" si="9"/>
        <v>0</v>
      </c>
      <c r="R18" s="160">
        <f ca="1">IF(LEN(B18)&gt;0,'OSNOVNA PLAČA'!F12,"")</f>
        <v>0</v>
      </c>
      <c r="S18" s="161"/>
      <c r="T18" s="33"/>
      <c r="AB18" s="107">
        <f>ROW()</f>
        <v>18</v>
      </c>
      <c r="AC18" s="108" t="e">
        <f t="shared" ca="1" si="10"/>
        <v>#N/A</v>
      </c>
      <c r="AD18" s="108" t="e">
        <f t="shared" ca="1" si="11"/>
        <v>#N/A</v>
      </c>
      <c r="AE18" s="109" t="e">
        <f t="shared" ca="1" si="12"/>
        <v>#N/A</v>
      </c>
      <c r="AF18" s="108" t="e">
        <f t="shared" ca="1" si="13"/>
        <v>#N/A</v>
      </c>
      <c r="AG18" s="109" t="e">
        <f t="shared" ca="1" si="14"/>
        <v>#N/A</v>
      </c>
      <c r="AH18" s="108" t="e">
        <f t="shared" ca="1" si="15"/>
        <v>#N/A</v>
      </c>
      <c r="AI18" s="108" t="e">
        <f t="shared" ca="1" si="16"/>
        <v>#N/A</v>
      </c>
      <c r="AJ18" s="110" t="e">
        <f t="shared" ca="1" si="17"/>
        <v>#N/A</v>
      </c>
      <c r="AK18" s="108" t="e">
        <f t="shared" ca="1" si="18"/>
        <v>#N/A</v>
      </c>
      <c r="AL18" s="108" t="e">
        <f t="shared" ca="1" si="19"/>
        <v>#N/A</v>
      </c>
      <c r="AP18" s="69" t="s">
        <v>135</v>
      </c>
      <c r="AQ18" s="69" t="str">
        <f t="shared" si="3"/>
        <v>8-10</v>
      </c>
      <c r="AR18" s="70">
        <f ca="1">MAX($AS$18:$AS$19)</f>
        <v>2</v>
      </c>
      <c r="AS18" s="71">
        <f t="shared" ca="1" si="1"/>
        <v>1</v>
      </c>
      <c r="AT18" s="1" t="str">
        <f ca="1">CELL("address",$AP$18)</f>
        <v>$AP$18</v>
      </c>
      <c r="AU18" s="11" t="s">
        <v>141</v>
      </c>
    </row>
    <row r="19" spans="1:47" ht="24.75" customHeight="1" x14ac:dyDescent="0.25">
      <c r="A19" s="57">
        <v>4</v>
      </c>
      <c r="B19" s="265" t="str">
        <f t="shared" ca="1" si="4"/>
        <v>A4</v>
      </c>
      <c r="C19" s="265"/>
      <c r="D19" s="58" t="str">
        <f t="shared" ca="1" si="5"/>
        <v/>
      </c>
      <c r="E19" s="60" t="str">
        <f t="shared" ca="1" si="6"/>
        <v/>
      </c>
      <c r="F19" s="142">
        <f ca="1">IF(LEN(B19)&gt;0,SUM('OBRAČUNANA OSNOVNA PLAČA'!G13:L13),"")</f>
        <v>0</v>
      </c>
      <c r="G19" s="6"/>
      <c r="H19" s="6"/>
      <c r="I19" s="6"/>
      <c r="J19" s="6"/>
      <c r="K19" s="6"/>
      <c r="L19" s="156">
        <f t="shared" si="7"/>
        <v>0</v>
      </c>
      <c r="M19" s="157">
        <f t="shared" ca="1" si="20"/>
        <v>0</v>
      </c>
      <c r="N19" s="157">
        <f t="shared" ca="1" si="21"/>
        <v>0</v>
      </c>
      <c r="O19" s="158">
        <f t="shared" ca="1" si="8"/>
        <v>0</v>
      </c>
      <c r="P19" s="159">
        <f t="shared" ca="1" si="22"/>
        <v>0</v>
      </c>
      <c r="Q19" s="160">
        <f t="shared" ca="1" si="9"/>
        <v>0</v>
      </c>
      <c r="R19" s="160">
        <f ca="1">IF(LEN(B19)&gt;0,'OSNOVNA PLAČA'!F13,"")</f>
        <v>0</v>
      </c>
      <c r="S19" s="161"/>
      <c r="T19" s="33"/>
      <c r="AB19" s="107">
        <f>ROW()</f>
        <v>19</v>
      </c>
      <c r="AC19" s="108" t="e">
        <f t="shared" ca="1" si="10"/>
        <v>#N/A</v>
      </c>
      <c r="AD19" s="108" t="e">
        <f t="shared" ca="1" si="11"/>
        <v>#N/A</v>
      </c>
      <c r="AE19" s="109" t="e">
        <f t="shared" ca="1" si="12"/>
        <v>#N/A</v>
      </c>
      <c r="AF19" s="108" t="e">
        <f t="shared" ca="1" si="13"/>
        <v>#N/A</v>
      </c>
      <c r="AG19" s="109" t="e">
        <f t="shared" ca="1" si="14"/>
        <v>#N/A</v>
      </c>
      <c r="AH19" s="108" t="e">
        <f t="shared" ca="1" si="15"/>
        <v>#N/A</v>
      </c>
      <c r="AI19" s="108" t="e">
        <f t="shared" ca="1" si="16"/>
        <v>#N/A</v>
      </c>
      <c r="AJ19" s="110" t="e">
        <f t="shared" ca="1" si="17"/>
        <v>#N/A</v>
      </c>
      <c r="AK19" s="108" t="e">
        <f t="shared" ca="1" si="18"/>
        <v>#N/A</v>
      </c>
      <c r="AL19" s="108" t="e">
        <f t="shared" ca="1" si="19"/>
        <v>#N/A</v>
      </c>
      <c r="AP19" s="69" t="s">
        <v>136</v>
      </c>
      <c r="AQ19" s="69" t="str">
        <f t="shared" si="3"/>
        <v>11-4</v>
      </c>
      <c r="AR19" s="70">
        <f ca="1">MAX($AS$18:$AS$19)</f>
        <v>2</v>
      </c>
      <c r="AS19" s="71">
        <f t="shared" ca="1" si="1"/>
        <v>2</v>
      </c>
      <c r="AT19" s="1" t="str">
        <f ca="1">CELL("address",$AP$18)</f>
        <v>$AP$18</v>
      </c>
      <c r="AU19" s="11" t="s">
        <v>142</v>
      </c>
    </row>
    <row r="20" spans="1:47" ht="24.75" customHeight="1" x14ac:dyDescent="0.25">
      <c r="A20" s="57">
        <v>5</v>
      </c>
      <c r="B20" s="265" t="str">
        <f t="shared" ca="1" si="4"/>
        <v>A5</v>
      </c>
      <c r="C20" s="265"/>
      <c r="D20" s="58" t="str">
        <f t="shared" ca="1" si="5"/>
        <v/>
      </c>
      <c r="E20" s="60" t="str">
        <f t="shared" ca="1" si="6"/>
        <v/>
      </c>
      <c r="F20" s="142">
        <f ca="1">IF(LEN(B20)&gt;0,SUM('OBRAČUNANA OSNOVNA PLAČA'!G14:L14),"")</f>
        <v>0</v>
      </c>
      <c r="G20" s="6"/>
      <c r="H20" s="6"/>
      <c r="I20" s="6"/>
      <c r="J20" s="6"/>
      <c r="K20" s="6"/>
      <c r="L20" s="156">
        <f t="shared" si="7"/>
        <v>0</v>
      </c>
      <c r="M20" s="157">
        <f t="shared" ca="1" si="20"/>
        <v>0</v>
      </c>
      <c r="N20" s="157">
        <f t="shared" ca="1" si="21"/>
        <v>0</v>
      </c>
      <c r="O20" s="158">
        <f t="shared" ca="1" si="8"/>
        <v>0</v>
      </c>
      <c r="P20" s="159">
        <f t="shared" ca="1" si="22"/>
        <v>0</v>
      </c>
      <c r="Q20" s="160">
        <f t="shared" ca="1" si="9"/>
        <v>0</v>
      </c>
      <c r="R20" s="160">
        <f ca="1">IF(LEN(B20)&gt;0,'OSNOVNA PLAČA'!F14,"")</f>
        <v>0</v>
      </c>
      <c r="S20" s="161"/>
      <c r="T20" s="33"/>
      <c r="AB20" s="107">
        <f>ROW()</f>
        <v>20</v>
      </c>
      <c r="AC20" s="108" t="e">
        <f t="shared" ca="1" si="10"/>
        <v>#N/A</v>
      </c>
      <c r="AD20" s="108" t="e">
        <f t="shared" ca="1" si="11"/>
        <v>#N/A</v>
      </c>
      <c r="AE20" s="109" t="e">
        <f t="shared" ca="1" si="12"/>
        <v>#N/A</v>
      </c>
      <c r="AF20" s="108" t="e">
        <f t="shared" ca="1" si="13"/>
        <v>#N/A</v>
      </c>
      <c r="AG20" s="109" t="e">
        <f t="shared" ca="1" si="14"/>
        <v>#N/A</v>
      </c>
      <c r="AH20" s="108" t="e">
        <f t="shared" ca="1" si="15"/>
        <v>#N/A</v>
      </c>
      <c r="AI20" s="108" t="e">
        <f t="shared" ca="1" si="16"/>
        <v>#N/A</v>
      </c>
      <c r="AJ20" s="110" t="e">
        <f t="shared" ca="1" si="17"/>
        <v>#N/A</v>
      </c>
      <c r="AK20" s="108" t="e">
        <f t="shared" ca="1" si="18"/>
        <v>#N/A</v>
      </c>
      <c r="AL20" s="108" t="e">
        <f t="shared" ca="1" si="19"/>
        <v>#N/A</v>
      </c>
    </row>
    <row r="21" spans="1:47" ht="24.75" customHeight="1" x14ac:dyDescent="0.25">
      <c r="A21" s="57">
        <v>6</v>
      </c>
      <c r="B21" s="265" t="str">
        <f t="shared" ca="1" si="4"/>
        <v>A6</v>
      </c>
      <c r="C21" s="265"/>
      <c r="D21" s="58" t="str">
        <f t="shared" ca="1" si="5"/>
        <v/>
      </c>
      <c r="E21" s="60" t="str">
        <f t="shared" ca="1" si="6"/>
        <v/>
      </c>
      <c r="F21" s="142">
        <f ca="1">IF(LEN(B21)&gt;0,SUM('OBRAČUNANA OSNOVNA PLAČA'!G15:L15),"")</f>
        <v>0</v>
      </c>
      <c r="G21" s="6"/>
      <c r="H21" s="6"/>
      <c r="I21" s="6"/>
      <c r="J21" s="6"/>
      <c r="K21" s="6"/>
      <c r="L21" s="156">
        <f t="shared" si="7"/>
        <v>0</v>
      </c>
      <c r="M21" s="157">
        <f t="shared" ca="1" si="20"/>
        <v>0</v>
      </c>
      <c r="N21" s="157">
        <f t="shared" ca="1" si="21"/>
        <v>0</v>
      </c>
      <c r="O21" s="158">
        <f t="shared" ca="1" si="8"/>
        <v>0</v>
      </c>
      <c r="P21" s="159">
        <f t="shared" ca="1" si="22"/>
        <v>0</v>
      </c>
      <c r="Q21" s="160">
        <f t="shared" ca="1" si="9"/>
        <v>0</v>
      </c>
      <c r="R21" s="160">
        <f ca="1">IF(LEN(B21)&gt;0,'OSNOVNA PLAČA'!F15,"")</f>
        <v>0</v>
      </c>
      <c r="S21" s="161"/>
      <c r="T21" s="33"/>
      <c r="AB21" s="107">
        <f>ROW()</f>
        <v>21</v>
      </c>
      <c r="AC21" s="108" t="e">
        <f t="shared" ca="1" si="10"/>
        <v>#N/A</v>
      </c>
      <c r="AD21" s="108" t="e">
        <f t="shared" ca="1" si="11"/>
        <v>#N/A</v>
      </c>
      <c r="AE21" s="109" t="e">
        <f t="shared" ca="1" si="12"/>
        <v>#N/A</v>
      </c>
      <c r="AF21" s="108" t="e">
        <f t="shared" ca="1" si="13"/>
        <v>#N/A</v>
      </c>
      <c r="AG21" s="109" t="e">
        <f t="shared" ca="1" si="14"/>
        <v>#N/A</v>
      </c>
      <c r="AH21" s="108" t="e">
        <f t="shared" ca="1" si="15"/>
        <v>#N/A</v>
      </c>
      <c r="AI21" s="108" t="e">
        <f t="shared" ca="1" si="16"/>
        <v>#N/A</v>
      </c>
      <c r="AJ21" s="110" t="e">
        <f t="shared" ca="1" si="17"/>
        <v>#N/A</v>
      </c>
      <c r="AK21" s="108" t="e">
        <f t="shared" ca="1" si="18"/>
        <v>#N/A</v>
      </c>
      <c r="AL21" s="108" t="e">
        <f t="shared" ca="1" si="19"/>
        <v>#N/A</v>
      </c>
    </row>
    <row r="22" spans="1:47" ht="24.75" customHeight="1" x14ac:dyDescent="0.25">
      <c r="A22" s="57">
        <v>7</v>
      </c>
      <c r="B22" s="265" t="str">
        <f t="shared" ca="1" si="4"/>
        <v>A7</v>
      </c>
      <c r="C22" s="265"/>
      <c r="D22" s="58" t="str">
        <f t="shared" ca="1" si="5"/>
        <v/>
      </c>
      <c r="E22" s="60" t="str">
        <f t="shared" ca="1" si="6"/>
        <v/>
      </c>
      <c r="F22" s="142">
        <f ca="1">IF(LEN(B22)&gt;0,SUM('OBRAČUNANA OSNOVNA PLAČA'!G16:L16),"")</f>
        <v>0</v>
      </c>
      <c r="G22" s="6"/>
      <c r="H22" s="6"/>
      <c r="I22" s="6"/>
      <c r="J22" s="6"/>
      <c r="K22" s="6"/>
      <c r="L22" s="156">
        <f t="shared" si="7"/>
        <v>0</v>
      </c>
      <c r="M22" s="157">
        <f t="shared" ca="1" si="20"/>
        <v>0</v>
      </c>
      <c r="N22" s="157">
        <f t="shared" ca="1" si="21"/>
        <v>0</v>
      </c>
      <c r="O22" s="158">
        <f t="shared" ca="1" si="8"/>
        <v>0</v>
      </c>
      <c r="P22" s="159">
        <f t="shared" ca="1" si="22"/>
        <v>0</v>
      </c>
      <c r="Q22" s="160">
        <f t="shared" ca="1" si="9"/>
        <v>0</v>
      </c>
      <c r="R22" s="160">
        <f ca="1">IF(LEN(B22)&gt;0,'OSNOVNA PLAČA'!F16,"")</f>
        <v>0</v>
      </c>
      <c r="S22" s="161"/>
      <c r="T22" s="33"/>
      <c r="AB22" s="107">
        <f>ROW()</f>
        <v>22</v>
      </c>
      <c r="AC22" s="108" t="e">
        <f t="shared" ca="1" si="10"/>
        <v>#N/A</v>
      </c>
      <c r="AD22" s="108" t="e">
        <f t="shared" ca="1" si="11"/>
        <v>#N/A</v>
      </c>
      <c r="AE22" s="109" t="e">
        <f t="shared" ca="1" si="12"/>
        <v>#N/A</v>
      </c>
      <c r="AF22" s="108" t="e">
        <f t="shared" ca="1" si="13"/>
        <v>#N/A</v>
      </c>
      <c r="AG22" s="109" t="e">
        <f t="shared" ca="1" si="14"/>
        <v>#N/A</v>
      </c>
      <c r="AH22" s="108" t="e">
        <f t="shared" ca="1" si="15"/>
        <v>#N/A</v>
      </c>
      <c r="AI22" s="108" t="e">
        <f t="shared" ca="1" si="16"/>
        <v>#N/A</v>
      </c>
      <c r="AJ22" s="110" t="e">
        <f t="shared" ca="1" si="17"/>
        <v>#N/A</v>
      </c>
      <c r="AK22" s="108" t="e">
        <f t="shared" ca="1" si="18"/>
        <v>#N/A</v>
      </c>
      <c r="AL22" s="108" t="e">
        <f t="shared" ca="1" si="19"/>
        <v>#N/A</v>
      </c>
    </row>
    <row r="23" spans="1:47" ht="24.75" customHeight="1" x14ac:dyDescent="0.25">
      <c r="A23" s="57">
        <v>8</v>
      </c>
      <c r="B23" s="265" t="str">
        <f t="shared" ca="1" si="4"/>
        <v>A8</v>
      </c>
      <c r="C23" s="265"/>
      <c r="D23" s="58" t="str">
        <f t="shared" ca="1" si="5"/>
        <v/>
      </c>
      <c r="E23" s="60" t="str">
        <f t="shared" ca="1" si="6"/>
        <v/>
      </c>
      <c r="F23" s="142">
        <f ca="1">IF(LEN(B23)&gt;0,SUM('OBRAČUNANA OSNOVNA PLAČA'!G17:L17),"")</f>
        <v>0</v>
      </c>
      <c r="G23" s="6"/>
      <c r="H23" s="6"/>
      <c r="I23" s="6"/>
      <c r="J23" s="6"/>
      <c r="K23" s="6"/>
      <c r="L23" s="156">
        <f t="shared" si="7"/>
        <v>0</v>
      </c>
      <c r="M23" s="157">
        <f t="shared" ca="1" si="20"/>
        <v>0</v>
      </c>
      <c r="N23" s="157">
        <f t="shared" ca="1" si="21"/>
        <v>0</v>
      </c>
      <c r="O23" s="158">
        <f t="shared" ca="1" si="8"/>
        <v>0</v>
      </c>
      <c r="P23" s="159">
        <f t="shared" ca="1" si="22"/>
        <v>0</v>
      </c>
      <c r="Q23" s="160">
        <f t="shared" ca="1" si="9"/>
        <v>0</v>
      </c>
      <c r="R23" s="160">
        <f ca="1">IF(LEN(B23)&gt;0,'OSNOVNA PLAČA'!F17,"")</f>
        <v>0</v>
      </c>
      <c r="S23" s="161"/>
      <c r="T23" s="33"/>
      <c r="AB23" s="107">
        <f>ROW()</f>
        <v>23</v>
      </c>
      <c r="AC23" s="108" t="e">
        <f t="shared" ca="1" si="10"/>
        <v>#N/A</v>
      </c>
      <c r="AD23" s="108" t="e">
        <f t="shared" ca="1" si="11"/>
        <v>#N/A</v>
      </c>
      <c r="AE23" s="109" t="e">
        <f t="shared" ca="1" si="12"/>
        <v>#N/A</v>
      </c>
      <c r="AF23" s="108" t="e">
        <f t="shared" ca="1" si="13"/>
        <v>#N/A</v>
      </c>
      <c r="AG23" s="109" t="e">
        <f t="shared" ca="1" si="14"/>
        <v>#N/A</v>
      </c>
      <c r="AH23" s="108" t="e">
        <f t="shared" ca="1" si="15"/>
        <v>#N/A</v>
      </c>
      <c r="AI23" s="108" t="e">
        <f t="shared" ca="1" si="16"/>
        <v>#N/A</v>
      </c>
      <c r="AJ23" s="110" t="e">
        <f t="shared" ca="1" si="17"/>
        <v>#N/A</v>
      </c>
      <c r="AK23" s="108" t="e">
        <f t="shared" ca="1" si="18"/>
        <v>#N/A</v>
      </c>
      <c r="AL23" s="108" t="e">
        <f t="shared" ca="1" si="19"/>
        <v>#N/A</v>
      </c>
    </row>
    <row r="24" spans="1:47" ht="24.75" customHeight="1" x14ac:dyDescent="0.25">
      <c r="A24" s="57">
        <v>9</v>
      </c>
      <c r="B24" s="265" t="str">
        <f t="shared" ca="1" si="4"/>
        <v>A9</v>
      </c>
      <c r="C24" s="265"/>
      <c r="D24" s="58" t="str">
        <f t="shared" ca="1" si="5"/>
        <v/>
      </c>
      <c r="E24" s="60" t="str">
        <f t="shared" ca="1" si="6"/>
        <v/>
      </c>
      <c r="F24" s="142">
        <f ca="1">IF(LEN(B24)&gt;0,SUM('OBRAČUNANA OSNOVNA PLAČA'!G18:L18),"")</f>
        <v>0</v>
      </c>
      <c r="G24" s="6"/>
      <c r="H24" s="6"/>
      <c r="I24" s="6"/>
      <c r="J24" s="6"/>
      <c r="K24" s="6"/>
      <c r="L24" s="156">
        <f t="shared" si="7"/>
        <v>0</v>
      </c>
      <c r="M24" s="157">
        <f t="shared" ca="1" si="20"/>
        <v>0</v>
      </c>
      <c r="N24" s="157">
        <f t="shared" ca="1" si="21"/>
        <v>0</v>
      </c>
      <c r="O24" s="158">
        <f t="shared" ca="1" si="8"/>
        <v>0</v>
      </c>
      <c r="P24" s="159">
        <f t="shared" ca="1" si="22"/>
        <v>0</v>
      </c>
      <c r="Q24" s="160">
        <f t="shared" ca="1" si="9"/>
        <v>0</v>
      </c>
      <c r="R24" s="160">
        <f ca="1">IF(LEN(B24)&gt;0,'OSNOVNA PLAČA'!F18,"")</f>
        <v>0</v>
      </c>
      <c r="S24" s="161"/>
      <c r="T24" s="33"/>
      <c r="AB24" s="107">
        <f>ROW()</f>
        <v>24</v>
      </c>
      <c r="AC24" s="108" t="e">
        <f t="shared" ca="1" si="10"/>
        <v>#N/A</v>
      </c>
      <c r="AD24" s="108" t="e">
        <f t="shared" ca="1" si="11"/>
        <v>#N/A</v>
      </c>
      <c r="AE24" s="109" t="e">
        <f t="shared" ca="1" si="12"/>
        <v>#N/A</v>
      </c>
      <c r="AF24" s="108" t="e">
        <f t="shared" ca="1" si="13"/>
        <v>#N/A</v>
      </c>
      <c r="AG24" s="109" t="e">
        <f t="shared" ca="1" si="14"/>
        <v>#N/A</v>
      </c>
      <c r="AH24" s="108" t="e">
        <f t="shared" ca="1" si="15"/>
        <v>#N/A</v>
      </c>
      <c r="AI24" s="108" t="e">
        <f t="shared" ca="1" si="16"/>
        <v>#N/A</v>
      </c>
      <c r="AJ24" s="110" t="e">
        <f t="shared" ca="1" si="17"/>
        <v>#N/A</v>
      </c>
      <c r="AK24" s="108" t="e">
        <f t="shared" ca="1" si="18"/>
        <v>#N/A</v>
      </c>
      <c r="AL24" s="108" t="e">
        <f t="shared" ca="1" si="19"/>
        <v>#N/A</v>
      </c>
    </row>
    <row r="25" spans="1:47" ht="24.75" customHeight="1" x14ac:dyDescent="0.25">
      <c r="A25" s="57">
        <v>10</v>
      </c>
      <c r="B25" s="265" t="str">
        <f t="shared" ca="1" si="4"/>
        <v>A10</v>
      </c>
      <c r="C25" s="265"/>
      <c r="D25" s="58" t="str">
        <f t="shared" ca="1" si="5"/>
        <v/>
      </c>
      <c r="E25" s="60" t="str">
        <f t="shared" ca="1" si="6"/>
        <v/>
      </c>
      <c r="F25" s="142">
        <f ca="1">IF(LEN(B25)&gt;0,SUM('OBRAČUNANA OSNOVNA PLAČA'!G19:L19),"")</f>
        <v>0</v>
      </c>
      <c r="G25" s="6"/>
      <c r="H25" s="6"/>
      <c r="I25" s="6"/>
      <c r="J25" s="6"/>
      <c r="K25" s="6"/>
      <c r="L25" s="156">
        <f t="shared" si="7"/>
        <v>0</v>
      </c>
      <c r="M25" s="157">
        <f t="shared" ca="1" si="20"/>
        <v>0</v>
      </c>
      <c r="N25" s="157">
        <f t="shared" ca="1" si="21"/>
        <v>0</v>
      </c>
      <c r="O25" s="158">
        <f t="shared" ca="1" si="8"/>
        <v>0</v>
      </c>
      <c r="P25" s="159">
        <f t="shared" ca="1" si="22"/>
        <v>0</v>
      </c>
      <c r="Q25" s="160">
        <f t="shared" ca="1" si="9"/>
        <v>0</v>
      </c>
      <c r="R25" s="160">
        <f ca="1">IF(LEN(B25)&gt;0,'OSNOVNA PLAČA'!F19,"")</f>
        <v>0</v>
      </c>
      <c r="S25" s="161"/>
      <c r="T25" s="33"/>
      <c r="AB25" s="107">
        <f>ROW()</f>
        <v>25</v>
      </c>
      <c r="AC25" s="108" t="e">
        <f t="shared" ca="1" si="10"/>
        <v>#N/A</v>
      </c>
      <c r="AD25" s="108" t="e">
        <f t="shared" ca="1" si="11"/>
        <v>#N/A</v>
      </c>
      <c r="AE25" s="109" t="e">
        <f t="shared" ca="1" si="12"/>
        <v>#N/A</v>
      </c>
      <c r="AF25" s="108" t="e">
        <f t="shared" ca="1" si="13"/>
        <v>#N/A</v>
      </c>
      <c r="AG25" s="109" t="e">
        <f t="shared" ca="1" si="14"/>
        <v>#N/A</v>
      </c>
      <c r="AH25" s="108" t="e">
        <f t="shared" ca="1" si="15"/>
        <v>#N/A</v>
      </c>
      <c r="AI25" s="108" t="e">
        <f t="shared" ca="1" si="16"/>
        <v>#N/A</v>
      </c>
      <c r="AJ25" s="110" t="e">
        <f t="shared" ca="1" si="17"/>
        <v>#N/A</v>
      </c>
      <c r="AK25" s="108" t="e">
        <f t="shared" ca="1" si="18"/>
        <v>#N/A</v>
      </c>
      <c r="AL25" s="108" t="e">
        <f t="shared" ca="1" si="19"/>
        <v>#N/A</v>
      </c>
    </row>
    <row r="26" spans="1:47" ht="24.75" customHeight="1" x14ac:dyDescent="0.25">
      <c r="A26" s="57">
        <v>11</v>
      </c>
      <c r="B26" s="265" t="str">
        <f t="shared" ca="1" si="4"/>
        <v>A11</v>
      </c>
      <c r="C26" s="265"/>
      <c r="D26" s="58" t="str">
        <f t="shared" ca="1" si="5"/>
        <v/>
      </c>
      <c r="E26" s="60" t="str">
        <f t="shared" ca="1" si="6"/>
        <v/>
      </c>
      <c r="F26" s="142">
        <f ca="1">IF(LEN(B26)&gt;0,SUM('OBRAČUNANA OSNOVNA PLAČA'!G20:L20),"")</f>
        <v>0</v>
      </c>
      <c r="G26" s="6"/>
      <c r="H26" s="6"/>
      <c r="I26" s="6"/>
      <c r="J26" s="6"/>
      <c r="K26" s="6"/>
      <c r="L26" s="156">
        <f t="shared" si="7"/>
        <v>0</v>
      </c>
      <c r="M26" s="157">
        <f t="shared" ca="1" si="20"/>
        <v>0</v>
      </c>
      <c r="N26" s="157">
        <f t="shared" ca="1" si="21"/>
        <v>0</v>
      </c>
      <c r="O26" s="158">
        <f t="shared" ca="1" si="8"/>
        <v>0</v>
      </c>
      <c r="P26" s="159">
        <f t="shared" ca="1" si="22"/>
        <v>0</v>
      </c>
      <c r="Q26" s="160">
        <f t="shared" ca="1" si="9"/>
        <v>0</v>
      </c>
      <c r="R26" s="160">
        <f ca="1">IF(LEN(B26)&gt;0,'OSNOVNA PLAČA'!F20,"")</f>
        <v>0</v>
      </c>
      <c r="S26" s="161"/>
      <c r="T26" s="33"/>
      <c r="AB26" s="107">
        <f>ROW()</f>
        <v>26</v>
      </c>
      <c r="AC26" s="108" t="e">
        <f t="shared" ca="1" si="10"/>
        <v>#N/A</v>
      </c>
      <c r="AD26" s="108" t="e">
        <f t="shared" ca="1" si="11"/>
        <v>#N/A</v>
      </c>
      <c r="AE26" s="109" t="e">
        <f t="shared" ca="1" si="12"/>
        <v>#N/A</v>
      </c>
      <c r="AF26" s="108" t="e">
        <f t="shared" ca="1" si="13"/>
        <v>#N/A</v>
      </c>
      <c r="AG26" s="109" t="e">
        <f t="shared" ca="1" si="14"/>
        <v>#N/A</v>
      </c>
      <c r="AH26" s="108" t="e">
        <f t="shared" ca="1" si="15"/>
        <v>#N/A</v>
      </c>
      <c r="AI26" s="108" t="e">
        <f t="shared" ca="1" si="16"/>
        <v>#N/A</v>
      </c>
      <c r="AJ26" s="110" t="e">
        <f t="shared" ca="1" si="17"/>
        <v>#N/A</v>
      </c>
      <c r="AK26" s="108" t="e">
        <f t="shared" ca="1" si="18"/>
        <v>#N/A</v>
      </c>
      <c r="AL26" s="108" t="e">
        <f t="shared" ca="1" si="19"/>
        <v>#N/A</v>
      </c>
    </row>
    <row r="27" spans="1:47" ht="24.75" customHeight="1" x14ac:dyDescent="0.25">
      <c r="A27" s="57">
        <v>12</v>
      </c>
      <c r="B27" s="265" t="str">
        <f t="shared" ca="1" si="4"/>
        <v>A12</v>
      </c>
      <c r="C27" s="265"/>
      <c r="D27" s="58" t="str">
        <f t="shared" ca="1" si="5"/>
        <v/>
      </c>
      <c r="E27" s="60" t="str">
        <f t="shared" ca="1" si="6"/>
        <v/>
      </c>
      <c r="F27" s="142">
        <f ca="1">IF(LEN(B27)&gt;0,SUM('OBRAČUNANA OSNOVNA PLAČA'!G21:L21),"")</f>
        <v>0</v>
      </c>
      <c r="G27" s="6"/>
      <c r="H27" s="6"/>
      <c r="I27" s="6"/>
      <c r="J27" s="6"/>
      <c r="K27" s="6"/>
      <c r="L27" s="156">
        <f t="shared" si="7"/>
        <v>0</v>
      </c>
      <c r="M27" s="157">
        <f t="shared" ca="1" si="20"/>
        <v>0</v>
      </c>
      <c r="N27" s="157">
        <f t="shared" ca="1" si="21"/>
        <v>0</v>
      </c>
      <c r="O27" s="158">
        <f t="shared" ca="1" si="8"/>
        <v>0</v>
      </c>
      <c r="P27" s="159">
        <f t="shared" ca="1" si="22"/>
        <v>0</v>
      </c>
      <c r="Q27" s="160">
        <f t="shared" ca="1" si="9"/>
        <v>0</v>
      </c>
      <c r="R27" s="160">
        <f ca="1">IF(LEN(B27)&gt;0,'OSNOVNA PLAČA'!F21,"")</f>
        <v>0</v>
      </c>
      <c r="S27" s="161"/>
      <c r="T27" s="33"/>
      <c r="AB27" s="107">
        <f>ROW()</f>
        <v>27</v>
      </c>
      <c r="AC27" s="108" t="e">
        <f t="shared" ca="1" si="10"/>
        <v>#N/A</v>
      </c>
      <c r="AD27" s="108" t="e">
        <f t="shared" ca="1" si="11"/>
        <v>#N/A</v>
      </c>
      <c r="AE27" s="109" t="e">
        <f t="shared" ca="1" si="12"/>
        <v>#N/A</v>
      </c>
      <c r="AF27" s="108" t="e">
        <f t="shared" ca="1" si="13"/>
        <v>#N/A</v>
      </c>
      <c r="AG27" s="109" t="e">
        <f t="shared" ca="1" si="14"/>
        <v>#N/A</v>
      </c>
      <c r="AH27" s="108" t="e">
        <f t="shared" ca="1" si="15"/>
        <v>#N/A</v>
      </c>
      <c r="AI27" s="108" t="e">
        <f t="shared" ca="1" si="16"/>
        <v>#N/A</v>
      </c>
      <c r="AJ27" s="110" t="e">
        <f t="shared" ca="1" si="17"/>
        <v>#N/A</v>
      </c>
      <c r="AK27" s="108" t="e">
        <f t="shared" ca="1" si="18"/>
        <v>#N/A</v>
      </c>
      <c r="AL27" s="108" t="e">
        <f t="shared" ca="1" si="19"/>
        <v>#N/A</v>
      </c>
    </row>
    <row r="28" spans="1:47" ht="24.75" customHeight="1" x14ac:dyDescent="0.25">
      <c r="A28" s="57">
        <v>13</v>
      </c>
      <c r="B28" s="265" t="str">
        <f t="shared" ca="1" si="4"/>
        <v>A13</v>
      </c>
      <c r="C28" s="265"/>
      <c r="D28" s="58" t="str">
        <f t="shared" ca="1" si="5"/>
        <v/>
      </c>
      <c r="E28" s="60" t="str">
        <f t="shared" ca="1" si="6"/>
        <v/>
      </c>
      <c r="F28" s="142">
        <f ca="1">IF(LEN(B28)&gt;0,SUM('OBRAČUNANA OSNOVNA PLAČA'!G22:L22),"")</f>
        <v>0</v>
      </c>
      <c r="G28" s="6"/>
      <c r="H28" s="6"/>
      <c r="I28" s="6"/>
      <c r="J28" s="6"/>
      <c r="K28" s="6"/>
      <c r="L28" s="156">
        <f t="shared" si="7"/>
        <v>0</v>
      </c>
      <c r="M28" s="157">
        <f t="shared" ca="1" si="20"/>
        <v>0</v>
      </c>
      <c r="N28" s="157">
        <f t="shared" ca="1" si="21"/>
        <v>0</v>
      </c>
      <c r="O28" s="158">
        <f t="shared" ca="1" si="8"/>
        <v>0</v>
      </c>
      <c r="P28" s="159">
        <f t="shared" ca="1" si="22"/>
        <v>0</v>
      </c>
      <c r="Q28" s="160">
        <f t="shared" ca="1" si="9"/>
        <v>0</v>
      </c>
      <c r="R28" s="160">
        <f ca="1">IF(LEN(B28)&gt;0,'OSNOVNA PLAČA'!F22,"")</f>
        <v>0</v>
      </c>
      <c r="S28" s="161"/>
      <c r="T28" s="33"/>
      <c r="AB28" s="107">
        <f>ROW()</f>
        <v>28</v>
      </c>
      <c r="AC28" s="108" t="e">
        <f t="shared" ca="1" si="10"/>
        <v>#N/A</v>
      </c>
      <c r="AD28" s="108" t="e">
        <f t="shared" ca="1" si="11"/>
        <v>#N/A</v>
      </c>
      <c r="AE28" s="109" t="e">
        <f t="shared" ca="1" si="12"/>
        <v>#N/A</v>
      </c>
      <c r="AF28" s="108" t="e">
        <f t="shared" ca="1" si="13"/>
        <v>#N/A</v>
      </c>
      <c r="AG28" s="109" t="e">
        <f t="shared" ca="1" si="14"/>
        <v>#N/A</v>
      </c>
      <c r="AH28" s="108" t="e">
        <f t="shared" ca="1" si="15"/>
        <v>#N/A</v>
      </c>
      <c r="AI28" s="108" t="e">
        <f t="shared" ca="1" si="16"/>
        <v>#N/A</v>
      </c>
      <c r="AJ28" s="110" t="e">
        <f t="shared" ca="1" si="17"/>
        <v>#N/A</v>
      </c>
      <c r="AK28" s="108" t="e">
        <f t="shared" ca="1" si="18"/>
        <v>#N/A</v>
      </c>
      <c r="AL28" s="108" t="e">
        <f t="shared" ca="1" si="19"/>
        <v>#N/A</v>
      </c>
    </row>
    <row r="29" spans="1:47" ht="24.75" customHeight="1" x14ac:dyDescent="0.25">
      <c r="A29" s="57">
        <v>14</v>
      </c>
      <c r="B29" s="265" t="str">
        <f t="shared" ca="1" si="4"/>
        <v>A14</v>
      </c>
      <c r="C29" s="265"/>
      <c r="D29" s="58" t="str">
        <f t="shared" ca="1" si="5"/>
        <v/>
      </c>
      <c r="E29" s="60" t="str">
        <f t="shared" ca="1" si="6"/>
        <v/>
      </c>
      <c r="F29" s="142">
        <f ca="1">IF(LEN(B29)&gt;0,SUM('OBRAČUNANA OSNOVNA PLAČA'!G23:L23),"")</f>
        <v>0</v>
      </c>
      <c r="G29" s="6"/>
      <c r="H29" s="6"/>
      <c r="I29" s="6"/>
      <c r="J29" s="6"/>
      <c r="K29" s="6"/>
      <c r="L29" s="156">
        <f t="shared" si="7"/>
        <v>0</v>
      </c>
      <c r="M29" s="157">
        <f t="shared" ca="1" si="20"/>
        <v>0</v>
      </c>
      <c r="N29" s="157">
        <f t="shared" ca="1" si="21"/>
        <v>0</v>
      </c>
      <c r="O29" s="158">
        <f t="shared" ca="1" si="8"/>
        <v>0</v>
      </c>
      <c r="P29" s="159">
        <f t="shared" ca="1" si="22"/>
        <v>0</v>
      </c>
      <c r="Q29" s="160">
        <f t="shared" ca="1" si="9"/>
        <v>0</v>
      </c>
      <c r="R29" s="160">
        <f ca="1">IF(LEN(B29)&gt;0,'OSNOVNA PLAČA'!F23,"")</f>
        <v>0</v>
      </c>
      <c r="S29" s="161"/>
      <c r="T29" s="33"/>
      <c r="AB29" s="107">
        <f>ROW()</f>
        <v>29</v>
      </c>
      <c r="AC29" s="108" t="e">
        <f t="shared" ca="1" si="10"/>
        <v>#N/A</v>
      </c>
      <c r="AD29" s="108" t="e">
        <f t="shared" ca="1" si="11"/>
        <v>#N/A</v>
      </c>
      <c r="AE29" s="109" t="e">
        <f t="shared" ca="1" si="12"/>
        <v>#N/A</v>
      </c>
      <c r="AF29" s="108" t="e">
        <f t="shared" ca="1" si="13"/>
        <v>#N/A</v>
      </c>
      <c r="AG29" s="109" t="e">
        <f t="shared" ca="1" si="14"/>
        <v>#N/A</v>
      </c>
      <c r="AH29" s="108" t="e">
        <f t="shared" ca="1" si="15"/>
        <v>#N/A</v>
      </c>
      <c r="AI29" s="108" t="e">
        <f t="shared" ca="1" si="16"/>
        <v>#N/A</v>
      </c>
      <c r="AJ29" s="110" t="e">
        <f t="shared" ca="1" si="17"/>
        <v>#N/A</v>
      </c>
      <c r="AK29" s="108" t="e">
        <f t="shared" ca="1" si="18"/>
        <v>#N/A</v>
      </c>
      <c r="AL29" s="108" t="e">
        <f t="shared" ca="1" si="19"/>
        <v>#N/A</v>
      </c>
    </row>
    <row r="30" spans="1:47" ht="24.75" customHeight="1" x14ac:dyDescent="0.25">
      <c r="A30" s="57">
        <v>15</v>
      </c>
      <c r="B30" s="265" t="str">
        <f t="shared" ca="1" si="4"/>
        <v>A15</v>
      </c>
      <c r="C30" s="265"/>
      <c r="D30" s="58" t="str">
        <f t="shared" ca="1" si="5"/>
        <v/>
      </c>
      <c r="E30" s="60" t="str">
        <f t="shared" ca="1" si="6"/>
        <v/>
      </c>
      <c r="F30" s="142">
        <f ca="1">IF(LEN(B30)&gt;0,SUM('OBRAČUNANA OSNOVNA PLAČA'!G24:L24),"")</f>
        <v>0</v>
      </c>
      <c r="G30" s="6"/>
      <c r="H30" s="6"/>
      <c r="I30" s="6"/>
      <c r="J30" s="6"/>
      <c r="K30" s="6"/>
      <c r="L30" s="156">
        <f t="shared" si="7"/>
        <v>0</v>
      </c>
      <c r="M30" s="157">
        <f t="shared" ca="1" si="20"/>
        <v>0</v>
      </c>
      <c r="N30" s="157">
        <f t="shared" ca="1" si="21"/>
        <v>0</v>
      </c>
      <c r="O30" s="158">
        <f t="shared" ca="1" si="8"/>
        <v>0</v>
      </c>
      <c r="P30" s="159">
        <f t="shared" ca="1" si="22"/>
        <v>0</v>
      </c>
      <c r="Q30" s="160">
        <f t="shared" ca="1" si="9"/>
        <v>0</v>
      </c>
      <c r="R30" s="160">
        <f ca="1">IF(LEN(B30)&gt;0,'OSNOVNA PLAČA'!F24,"")</f>
        <v>0</v>
      </c>
      <c r="S30" s="161"/>
      <c r="T30" s="33"/>
      <c r="AB30" s="107">
        <f>ROW()</f>
        <v>30</v>
      </c>
      <c r="AC30" s="108" t="e">
        <f t="shared" ca="1" si="10"/>
        <v>#N/A</v>
      </c>
      <c r="AD30" s="108" t="e">
        <f t="shared" ca="1" si="11"/>
        <v>#N/A</v>
      </c>
      <c r="AE30" s="109" t="e">
        <f t="shared" ca="1" si="12"/>
        <v>#N/A</v>
      </c>
      <c r="AF30" s="108" t="e">
        <f t="shared" ca="1" si="13"/>
        <v>#N/A</v>
      </c>
      <c r="AG30" s="109" t="e">
        <f t="shared" ca="1" si="14"/>
        <v>#N/A</v>
      </c>
      <c r="AH30" s="108" t="e">
        <f t="shared" ca="1" si="15"/>
        <v>#N/A</v>
      </c>
      <c r="AI30" s="108" t="e">
        <f t="shared" ca="1" si="16"/>
        <v>#N/A</v>
      </c>
      <c r="AJ30" s="110" t="e">
        <f t="shared" ca="1" si="17"/>
        <v>#N/A</v>
      </c>
      <c r="AK30" s="108" t="e">
        <f t="shared" ca="1" si="18"/>
        <v>#N/A</v>
      </c>
      <c r="AL30" s="108" t="e">
        <f t="shared" ca="1" si="19"/>
        <v>#N/A</v>
      </c>
    </row>
    <row r="31" spans="1:47" ht="24.75" customHeight="1" x14ac:dyDescent="0.25">
      <c r="A31" s="57">
        <v>16</v>
      </c>
      <c r="B31" s="265" t="str">
        <f t="shared" ca="1" si="4"/>
        <v>A16</v>
      </c>
      <c r="C31" s="265"/>
      <c r="D31" s="58" t="str">
        <f t="shared" ca="1" si="5"/>
        <v/>
      </c>
      <c r="E31" s="60" t="str">
        <f t="shared" ca="1" si="6"/>
        <v/>
      </c>
      <c r="F31" s="142">
        <f ca="1">IF(LEN(B31)&gt;0,SUM('OBRAČUNANA OSNOVNA PLAČA'!G25:L25),"")</f>
        <v>0</v>
      </c>
      <c r="G31" s="6"/>
      <c r="H31" s="6"/>
      <c r="I31" s="6"/>
      <c r="J31" s="6"/>
      <c r="K31" s="6"/>
      <c r="L31" s="156">
        <f t="shared" si="7"/>
        <v>0</v>
      </c>
      <c r="M31" s="157">
        <f t="shared" ca="1" si="20"/>
        <v>0</v>
      </c>
      <c r="N31" s="157">
        <f t="shared" ca="1" si="21"/>
        <v>0</v>
      </c>
      <c r="O31" s="158">
        <f t="shared" ca="1" si="8"/>
        <v>0</v>
      </c>
      <c r="P31" s="159">
        <f t="shared" ca="1" si="22"/>
        <v>0</v>
      </c>
      <c r="Q31" s="160">
        <f t="shared" ca="1" si="9"/>
        <v>0</v>
      </c>
      <c r="R31" s="160">
        <f ca="1">IF(LEN(B31)&gt;0,'OSNOVNA PLAČA'!F25,"")</f>
        <v>0</v>
      </c>
      <c r="S31" s="161"/>
      <c r="T31" s="33"/>
      <c r="AB31" s="107">
        <f>ROW()</f>
        <v>31</v>
      </c>
      <c r="AC31" s="108" t="e">
        <f t="shared" ca="1" si="10"/>
        <v>#N/A</v>
      </c>
      <c r="AD31" s="108" t="e">
        <f t="shared" ca="1" si="11"/>
        <v>#N/A</v>
      </c>
      <c r="AE31" s="109" t="e">
        <f t="shared" ca="1" si="12"/>
        <v>#N/A</v>
      </c>
      <c r="AF31" s="108" t="e">
        <f t="shared" ca="1" si="13"/>
        <v>#N/A</v>
      </c>
      <c r="AG31" s="109" t="e">
        <f t="shared" ca="1" si="14"/>
        <v>#N/A</v>
      </c>
      <c r="AH31" s="108" t="e">
        <f t="shared" ca="1" si="15"/>
        <v>#N/A</v>
      </c>
      <c r="AI31" s="108" t="e">
        <f t="shared" ca="1" si="16"/>
        <v>#N/A</v>
      </c>
      <c r="AJ31" s="110" t="e">
        <f t="shared" ca="1" si="17"/>
        <v>#N/A</v>
      </c>
      <c r="AK31" s="108" t="e">
        <f t="shared" ca="1" si="18"/>
        <v>#N/A</v>
      </c>
      <c r="AL31" s="108" t="e">
        <f t="shared" ca="1" si="19"/>
        <v>#N/A</v>
      </c>
    </row>
    <row r="32" spans="1:47" ht="24.75" customHeight="1" x14ac:dyDescent="0.25">
      <c r="A32" s="57">
        <v>17</v>
      </c>
      <c r="B32" s="265" t="str">
        <f t="shared" ca="1" si="4"/>
        <v>A17</v>
      </c>
      <c r="C32" s="265"/>
      <c r="D32" s="58" t="str">
        <f t="shared" ca="1" si="5"/>
        <v/>
      </c>
      <c r="E32" s="60" t="str">
        <f t="shared" ca="1" si="6"/>
        <v/>
      </c>
      <c r="F32" s="142">
        <f ca="1">IF(LEN(B32)&gt;0,SUM('OBRAČUNANA OSNOVNA PLAČA'!G26:L26),"")</f>
        <v>0</v>
      </c>
      <c r="G32" s="6"/>
      <c r="H32" s="6"/>
      <c r="I32" s="6"/>
      <c r="J32" s="6"/>
      <c r="K32" s="6"/>
      <c r="L32" s="156">
        <f t="shared" si="7"/>
        <v>0</v>
      </c>
      <c r="M32" s="157">
        <f t="shared" ca="1" si="20"/>
        <v>0</v>
      </c>
      <c r="N32" s="157">
        <f t="shared" ca="1" si="21"/>
        <v>0</v>
      </c>
      <c r="O32" s="158">
        <f t="shared" ca="1" si="8"/>
        <v>0</v>
      </c>
      <c r="P32" s="159">
        <f t="shared" ca="1" si="22"/>
        <v>0</v>
      </c>
      <c r="Q32" s="160">
        <f t="shared" ca="1" si="9"/>
        <v>0</v>
      </c>
      <c r="R32" s="160">
        <f ca="1">IF(LEN(B32)&gt;0,'OSNOVNA PLAČA'!F26,"")</f>
        <v>0</v>
      </c>
      <c r="S32" s="161"/>
      <c r="T32" s="33"/>
      <c r="AB32" s="107">
        <f>ROW()</f>
        <v>32</v>
      </c>
      <c r="AC32" s="108" t="e">
        <f t="shared" ca="1" si="10"/>
        <v>#N/A</v>
      </c>
      <c r="AD32" s="108" t="e">
        <f t="shared" ca="1" si="11"/>
        <v>#N/A</v>
      </c>
      <c r="AE32" s="109" t="e">
        <f t="shared" ca="1" si="12"/>
        <v>#N/A</v>
      </c>
      <c r="AF32" s="108" t="e">
        <f t="shared" ca="1" si="13"/>
        <v>#N/A</v>
      </c>
      <c r="AG32" s="109" t="e">
        <f t="shared" ca="1" si="14"/>
        <v>#N/A</v>
      </c>
      <c r="AH32" s="108" t="e">
        <f t="shared" ca="1" si="15"/>
        <v>#N/A</v>
      </c>
      <c r="AI32" s="108" t="e">
        <f t="shared" ca="1" si="16"/>
        <v>#N/A</v>
      </c>
      <c r="AJ32" s="110" t="e">
        <f t="shared" ca="1" si="17"/>
        <v>#N/A</v>
      </c>
      <c r="AK32" s="108" t="e">
        <f t="shared" ca="1" si="18"/>
        <v>#N/A</v>
      </c>
      <c r="AL32" s="108" t="e">
        <f t="shared" ca="1" si="19"/>
        <v>#N/A</v>
      </c>
    </row>
    <row r="33" spans="1:38" ht="24.75" customHeight="1" x14ac:dyDescent="0.25">
      <c r="A33" s="57">
        <v>18</v>
      </c>
      <c r="B33" s="265" t="str">
        <f t="shared" ca="1" si="4"/>
        <v>A18</v>
      </c>
      <c r="C33" s="265"/>
      <c r="D33" s="58" t="str">
        <f t="shared" ca="1" si="5"/>
        <v/>
      </c>
      <c r="E33" s="60" t="str">
        <f t="shared" ca="1" si="6"/>
        <v/>
      </c>
      <c r="F33" s="142">
        <f ca="1">IF(LEN(B33)&gt;0,SUM('OBRAČUNANA OSNOVNA PLAČA'!G27:L27),"")</f>
        <v>0</v>
      </c>
      <c r="G33" s="6"/>
      <c r="H33" s="6"/>
      <c r="I33" s="6"/>
      <c r="J33" s="6"/>
      <c r="K33" s="6"/>
      <c r="L33" s="156">
        <f t="shared" si="7"/>
        <v>0</v>
      </c>
      <c r="M33" s="157">
        <f t="shared" ca="1" si="20"/>
        <v>0</v>
      </c>
      <c r="N33" s="157">
        <f t="shared" ca="1" si="21"/>
        <v>0</v>
      </c>
      <c r="O33" s="158">
        <f t="shared" ca="1" si="8"/>
        <v>0</v>
      </c>
      <c r="P33" s="159">
        <f t="shared" ca="1" si="22"/>
        <v>0</v>
      </c>
      <c r="Q33" s="160">
        <f t="shared" ca="1" si="9"/>
        <v>0</v>
      </c>
      <c r="R33" s="160">
        <f ca="1">IF(LEN(B33)&gt;0,'OSNOVNA PLAČA'!F27,"")</f>
        <v>0</v>
      </c>
      <c r="S33" s="161"/>
      <c r="T33" s="33"/>
      <c r="AB33" s="107">
        <f>ROW()</f>
        <v>33</v>
      </c>
      <c r="AC33" s="108" t="e">
        <f t="shared" ca="1" si="10"/>
        <v>#N/A</v>
      </c>
      <c r="AD33" s="108" t="e">
        <f t="shared" ca="1" si="11"/>
        <v>#N/A</v>
      </c>
      <c r="AE33" s="109" t="e">
        <f t="shared" ca="1" si="12"/>
        <v>#N/A</v>
      </c>
      <c r="AF33" s="108" t="e">
        <f t="shared" ca="1" si="13"/>
        <v>#N/A</v>
      </c>
      <c r="AG33" s="109" t="e">
        <f t="shared" ca="1" si="14"/>
        <v>#N/A</v>
      </c>
      <c r="AH33" s="108" t="e">
        <f t="shared" ca="1" si="15"/>
        <v>#N/A</v>
      </c>
      <c r="AI33" s="108" t="e">
        <f t="shared" ca="1" si="16"/>
        <v>#N/A</v>
      </c>
      <c r="AJ33" s="110" t="e">
        <f t="shared" ca="1" si="17"/>
        <v>#N/A</v>
      </c>
      <c r="AK33" s="108" t="e">
        <f t="shared" ca="1" si="18"/>
        <v>#N/A</v>
      </c>
      <c r="AL33" s="108" t="e">
        <f t="shared" ca="1" si="19"/>
        <v>#N/A</v>
      </c>
    </row>
    <row r="34" spans="1:38" ht="24.75" customHeight="1" x14ac:dyDescent="0.25">
      <c r="A34" s="57">
        <v>19</v>
      </c>
      <c r="B34" s="265" t="str">
        <f t="shared" ca="1" si="4"/>
        <v>A19</v>
      </c>
      <c r="C34" s="265"/>
      <c r="D34" s="58" t="str">
        <f t="shared" ca="1" si="5"/>
        <v/>
      </c>
      <c r="E34" s="60" t="str">
        <f t="shared" ca="1" si="6"/>
        <v/>
      </c>
      <c r="F34" s="142">
        <f ca="1">IF(LEN(B34)&gt;0,SUM('OBRAČUNANA OSNOVNA PLAČA'!G28:L28),"")</f>
        <v>0</v>
      </c>
      <c r="G34" s="6"/>
      <c r="H34" s="6"/>
      <c r="I34" s="6"/>
      <c r="J34" s="6"/>
      <c r="K34" s="6"/>
      <c r="L34" s="156">
        <f t="shared" si="7"/>
        <v>0</v>
      </c>
      <c r="M34" s="157">
        <f t="shared" ca="1" si="20"/>
        <v>0</v>
      </c>
      <c r="N34" s="157">
        <f t="shared" ca="1" si="21"/>
        <v>0</v>
      </c>
      <c r="O34" s="158">
        <f t="shared" ca="1" si="8"/>
        <v>0</v>
      </c>
      <c r="P34" s="159">
        <f t="shared" ca="1" si="22"/>
        <v>0</v>
      </c>
      <c r="Q34" s="160">
        <f t="shared" ca="1" si="9"/>
        <v>0</v>
      </c>
      <c r="R34" s="160">
        <f ca="1">IF(LEN(B34)&gt;0,'OSNOVNA PLAČA'!F28,"")</f>
        <v>0</v>
      </c>
      <c r="S34" s="161"/>
      <c r="T34" s="33"/>
      <c r="AB34" s="107">
        <f>ROW()</f>
        <v>34</v>
      </c>
      <c r="AC34" s="108" t="e">
        <f t="shared" ca="1" si="10"/>
        <v>#N/A</v>
      </c>
      <c r="AD34" s="108" t="e">
        <f t="shared" ca="1" si="11"/>
        <v>#N/A</v>
      </c>
      <c r="AE34" s="109" t="e">
        <f t="shared" ca="1" si="12"/>
        <v>#N/A</v>
      </c>
      <c r="AF34" s="108" t="e">
        <f t="shared" ca="1" si="13"/>
        <v>#N/A</v>
      </c>
      <c r="AG34" s="109" t="e">
        <f t="shared" ca="1" si="14"/>
        <v>#N/A</v>
      </c>
      <c r="AH34" s="108" t="e">
        <f t="shared" ca="1" si="15"/>
        <v>#N/A</v>
      </c>
      <c r="AI34" s="108" t="e">
        <f t="shared" ca="1" si="16"/>
        <v>#N/A</v>
      </c>
      <c r="AJ34" s="110" t="e">
        <f t="shared" ca="1" si="17"/>
        <v>#N/A</v>
      </c>
      <c r="AK34" s="108" t="e">
        <f t="shared" ca="1" si="18"/>
        <v>#N/A</v>
      </c>
      <c r="AL34" s="108" t="e">
        <f t="shared" ca="1" si="19"/>
        <v>#N/A</v>
      </c>
    </row>
    <row r="35" spans="1:38" ht="24.75" customHeight="1" x14ac:dyDescent="0.25">
      <c r="A35" s="57">
        <v>20</v>
      </c>
      <c r="B35" s="265" t="str">
        <f t="shared" ca="1" si="4"/>
        <v>A20</v>
      </c>
      <c r="C35" s="265"/>
      <c r="D35" s="58" t="str">
        <f t="shared" ca="1" si="5"/>
        <v/>
      </c>
      <c r="E35" s="60" t="str">
        <f t="shared" ca="1" si="6"/>
        <v/>
      </c>
      <c r="F35" s="142">
        <f ca="1">IF(LEN(B35)&gt;0,SUM('OBRAČUNANA OSNOVNA PLAČA'!G29:L29),"")</f>
        <v>0</v>
      </c>
      <c r="G35" s="6"/>
      <c r="H35" s="6"/>
      <c r="I35" s="6"/>
      <c r="J35" s="6"/>
      <c r="K35" s="6"/>
      <c r="L35" s="156">
        <f t="shared" si="7"/>
        <v>0</v>
      </c>
      <c r="M35" s="157">
        <f t="shared" ca="1" si="20"/>
        <v>0</v>
      </c>
      <c r="N35" s="157">
        <f t="shared" ca="1" si="21"/>
        <v>0</v>
      </c>
      <c r="O35" s="158">
        <f t="shared" ca="1" si="8"/>
        <v>0</v>
      </c>
      <c r="P35" s="159">
        <f t="shared" ca="1" si="22"/>
        <v>0</v>
      </c>
      <c r="Q35" s="160">
        <f t="shared" ca="1" si="9"/>
        <v>0</v>
      </c>
      <c r="R35" s="160">
        <f ca="1">IF(LEN(B35)&gt;0,'OSNOVNA PLAČA'!F29,"")</f>
        <v>0</v>
      </c>
      <c r="S35" s="161"/>
      <c r="T35" s="33"/>
      <c r="AB35" s="107">
        <f>ROW()</f>
        <v>35</v>
      </c>
      <c r="AC35" s="108" t="e">
        <f t="shared" ca="1" si="10"/>
        <v>#N/A</v>
      </c>
      <c r="AD35" s="108" t="e">
        <f t="shared" ca="1" si="11"/>
        <v>#N/A</v>
      </c>
      <c r="AE35" s="109" t="e">
        <f t="shared" ca="1" si="12"/>
        <v>#N/A</v>
      </c>
      <c r="AF35" s="108" t="e">
        <f t="shared" ca="1" si="13"/>
        <v>#N/A</v>
      </c>
      <c r="AG35" s="109" t="e">
        <f t="shared" ca="1" si="14"/>
        <v>#N/A</v>
      </c>
      <c r="AH35" s="108" t="e">
        <f t="shared" ca="1" si="15"/>
        <v>#N/A</v>
      </c>
      <c r="AI35" s="108" t="e">
        <f t="shared" ca="1" si="16"/>
        <v>#N/A</v>
      </c>
      <c r="AJ35" s="110" t="e">
        <f t="shared" ca="1" si="17"/>
        <v>#N/A</v>
      </c>
      <c r="AK35" s="108" t="e">
        <f t="shared" ca="1" si="18"/>
        <v>#N/A</v>
      </c>
      <c r="AL35" s="108" t="e">
        <f t="shared" ca="1" si="19"/>
        <v>#N/A</v>
      </c>
    </row>
    <row r="36" spans="1:38" ht="24.75" customHeight="1" x14ac:dyDescent="0.25">
      <c r="A36" s="57">
        <v>21</v>
      </c>
      <c r="B36" s="265" t="str">
        <f t="shared" ca="1" si="4"/>
        <v>A21</v>
      </c>
      <c r="C36" s="265"/>
      <c r="D36" s="58" t="str">
        <f t="shared" ca="1" si="5"/>
        <v/>
      </c>
      <c r="E36" s="60" t="str">
        <f t="shared" ca="1" si="6"/>
        <v/>
      </c>
      <c r="F36" s="142">
        <f ca="1">IF(LEN(B36)&gt;0,SUM('OBRAČUNANA OSNOVNA PLAČA'!G30:L30),"")</f>
        <v>0</v>
      </c>
      <c r="G36" s="6"/>
      <c r="H36" s="6"/>
      <c r="I36" s="6"/>
      <c r="J36" s="6"/>
      <c r="K36" s="6"/>
      <c r="L36" s="156">
        <f t="shared" si="7"/>
        <v>0</v>
      </c>
      <c r="M36" s="157">
        <f t="shared" ca="1" si="20"/>
        <v>0</v>
      </c>
      <c r="N36" s="157">
        <f t="shared" ca="1" si="21"/>
        <v>0</v>
      </c>
      <c r="O36" s="158">
        <f t="shared" ca="1" si="8"/>
        <v>0</v>
      </c>
      <c r="P36" s="159">
        <f t="shared" ca="1" si="22"/>
        <v>0</v>
      </c>
      <c r="Q36" s="160">
        <f t="shared" ca="1" si="9"/>
        <v>0</v>
      </c>
      <c r="R36" s="160">
        <f ca="1">IF(LEN(B36)&gt;0,'OSNOVNA PLAČA'!F30,"")</f>
        <v>0</v>
      </c>
      <c r="S36" s="161"/>
      <c r="T36" s="33"/>
      <c r="AB36" s="107">
        <f>ROW()</f>
        <v>36</v>
      </c>
      <c r="AC36" s="108" t="e">
        <f t="shared" ca="1" si="10"/>
        <v>#N/A</v>
      </c>
      <c r="AD36" s="108" t="e">
        <f t="shared" ca="1" si="11"/>
        <v>#N/A</v>
      </c>
      <c r="AE36" s="109" t="e">
        <f t="shared" ca="1" si="12"/>
        <v>#N/A</v>
      </c>
      <c r="AF36" s="108" t="e">
        <f t="shared" ca="1" si="13"/>
        <v>#N/A</v>
      </c>
      <c r="AG36" s="109" t="e">
        <f t="shared" ca="1" si="14"/>
        <v>#N/A</v>
      </c>
      <c r="AH36" s="108" t="e">
        <f t="shared" ca="1" si="15"/>
        <v>#N/A</v>
      </c>
      <c r="AI36" s="108" t="e">
        <f t="shared" ca="1" si="16"/>
        <v>#N/A</v>
      </c>
      <c r="AJ36" s="110" t="e">
        <f t="shared" ca="1" si="17"/>
        <v>#N/A</v>
      </c>
      <c r="AK36" s="108" t="e">
        <f t="shared" ca="1" si="18"/>
        <v>#N/A</v>
      </c>
      <c r="AL36" s="108" t="e">
        <f t="shared" ca="1" si="19"/>
        <v>#N/A</v>
      </c>
    </row>
    <row r="37" spans="1:38" ht="24.75" customHeight="1" x14ac:dyDescent="0.25">
      <c r="A37" s="57">
        <v>22</v>
      </c>
      <c r="B37" s="265" t="str">
        <f t="shared" ca="1" si="4"/>
        <v>A22</v>
      </c>
      <c r="C37" s="265"/>
      <c r="D37" s="58" t="str">
        <f t="shared" ca="1" si="5"/>
        <v/>
      </c>
      <c r="E37" s="60" t="str">
        <f t="shared" ca="1" si="6"/>
        <v/>
      </c>
      <c r="F37" s="142">
        <f ca="1">IF(LEN(B37)&gt;0,SUM('OBRAČUNANA OSNOVNA PLAČA'!G31:L31),"")</f>
        <v>0</v>
      </c>
      <c r="G37" s="6"/>
      <c r="H37" s="6"/>
      <c r="I37" s="6"/>
      <c r="J37" s="6"/>
      <c r="K37" s="6"/>
      <c r="L37" s="156">
        <f t="shared" si="7"/>
        <v>0</v>
      </c>
      <c r="M37" s="157">
        <f t="shared" ca="1" si="20"/>
        <v>0</v>
      </c>
      <c r="N37" s="157">
        <f t="shared" ca="1" si="21"/>
        <v>0</v>
      </c>
      <c r="O37" s="158">
        <f t="shared" ca="1" si="8"/>
        <v>0</v>
      </c>
      <c r="P37" s="159">
        <f t="shared" ca="1" si="22"/>
        <v>0</v>
      </c>
      <c r="Q37" s="160">
        <f t="shared" ca="1" si="9"/>
        <v>0</v>
      </c>
      <c r="R37" s="160">
        <f ca="1">IF(LEN(B37)&gt;0,'OSNOVNA PLAČA'!F31,"")</f>
        <v>0</v>
      </c>
      <c r="S37" s="161"/>
      <c r="T37" s="33"/>
      <c r="AB37" s="107">
        <f>ROW()</f>
        <v>37</v>
      </c>
      <c r="AC37" s="108" t="e">
        <f t="shared" ca="1" si="10"/>
        <v>#N/A</v>
      </c>
      <c r="AD37" s="108" t="e">
        <f t="shared" ca="1" si="11"/>
        <v>#N/A</v>
      </c>
      <c r="AE37" s="109" t="e">
        <f t="shared" ca="1" si="12"/>
        <v>#N/A</v>
      </c>
      <c r="AF37" s="108" t="e">
        <f t="shared" ca="1" si="13"/>
        <v>#N/A</v>
      </c>
      <c r="AG37" s="109" t="e">
        <f t="shared" ca="1" si="14"/>
        <v>#N/A</v>
      </c>
      <c r="AH37" s="108" t="e">
        <f t="shared" ca="1" si="15"/>
        <v>#N/A</v>
      </c>
      <c r="AI37" s="108" t="e">
        <f t="shared" ca="1" si="16"/>
        <v>#N/A</v>
      </c>
      <c r="AJ37" s="110" t="e">
        <f t="shared" ca="1" si="17"/>
        <v>#N/A</v>
      </c>
      <c r="AK37" s="108" t="e">
        <f t="shared" ca="1" si="18"/>
        <v>#N/A</v>
      </c>
      <c r="AL37" s="108" t="e">
        <f t="shared" ca="1" si="19"/>
        <v>#N/A</v>
      </c>
    </row>
    <row r="38" spans="1:38" ht="24.75" customHeight="1" x14ac:dyDescent="0.25">
      <c r="A38" s="57">
        <v>23</v>
      </c>
      <c r="B38" s="265" t="str">
        <f t="shared" ca="1" si="4"/>
        <v>A23</v>
      </c>
      <c r="C38" s="265"/>
      <c r="D38" s="58" t="str">
        <f t="shared" ca="1" si="5"/>
        <v/>
      </c>
      <c r="E38" s="60" t="str">
        <f t="shared" ca="1" si="6"/>
        <v/>
      </c>
      <c r="F38" s="142">
        <f ca="1">IF(LEN(B38)&gt;0,SUM('OBRAČUNANA OSNOVNA PLAČA'!G32:L32),"")</f>
        <v>0</v>
      </c>
      <c r="G38" s="6"/>
      <c r="H38" s="6"/>
      <c r="I38" s="6"/>
      <c r="J38" s="6"/>
      <c r="K38" s="6"/>
      <c r="L38" s="156">
        <f t="shared" si="7"/>
        <v>0</v>
      </c>
      <c r="M38" s="157">
        <f t="shared" ca="1" si="20"/>
        <v>0</v>
      </c>
      <c r="N38" s="157">
        <f t="shared" ca="1" si="21"/>
        <v>0</v>
      </c>
      <c r="O38" s="158">
        <f t="shared" ca="1" si="8"/>
        <v>0</v>
      </c>
      <c r="P38" s="159">
        <f t="shared" ca="1" si="22"/>
        <v>0</v>
      </c>
      <c r="Q38" s="160">
        <f t="shared" ca="1" si="9"/>
        <v>0</v>
      </c>
      <c r="R38" s="160">
        <f ca="1">IF(LEN(B38)&gt;0,'OSNOVNA PLAČA'!F32,"")</f>
        <v>0</v>
      </c>
      <c r="S38" s="161"/>
      <c r="T38" s="33"/>
      <c r="AB38" s="107">
        <f>ROW()</f>
        <v>38</v>
      </c>
      <c r="AC38" s="108" t="e">
        <f t="shared" ca="1" si="10"/>
        <v>#N/A</v>
      </c>
      <c r="AD38" s="108" t="e">
        <f t="shared" ca="1" si="11"/>
        <v>#N/A</v>
      </c>
      <c r="AE38" s="109" t="e">
        <f t="shared" ca="1" si="12"/>
        <v>#N/A</v>
      </c>
      <c r="AF38" s="108" t="e">
        <f t="shared" ca="1" si="13"/>
        <v>#N/A</v>
      </c>
      <c r="AG38" s="109" t="e">
        <f t="shared" ca="1" si="14"/>
        <v>#N/A</v>
      </c>
      <c r="AH38" s="108" t="e">
        <f t="shared" ca="1" si="15"/>
        <v>#N/A</v>
      </c>
      <c r="AI38" s="108" t="e">
        <f t="shared" ca="1" si="16"/>
        <v>#N/A</v>
      </c>
      <c r="AJ38" s="110" t="e">
        <f t="shared" ca="1" si="17"/>
        <v>#N/A</v>
      </c>
      <c r="AK38" s="108" t="e">
        <f t="shared" ca="1" si="18"/>
        <v>#N/A</v>
      </c>
      <c r="AL38" s="108" t="e">
        <f t="shared" ca="1" si="19"/>
        <v>#N/A</v>
      </c>
    </row>
    <row r="39" spans="1:38" ht="24.75" customHeight="1" x14ac:dyDescent="0.25">
      <c r="A39" s="57">
        <v>24</v>
      </c>
      <c r="B39" s="265" t="str">
        <f t="shared" ca="1" si="4"/>
        <v>A24</v>
      </c>
      <c r="C39" s="265"/>
      <c r="D39" s="58" t="str">
        <f t="shared" ca="1" si="5"/>
        <v/>
      </c>
      <c r="E39" s="60" t="str">
        <f t="shared" ca="1" si="6"/>
        <v/>
      </c>
      <c r="F39" s="142">
        <f ca="1">IF(LEN(B39)&gt;0,SUM('OBRAČUNANA OSNOVNA PLAČA'!G33:L33),"")</f>
        <v>0</v>
      </c>
      <c r="G39" s="6"/>
      <c r="H39" s="6"/>
      <c r="I39" s="6"/>
      <c r="J39" s="6"/>
      <c r="K39" s="6"/>
      <c r="L39" s="156">
        <f t="shared" si="7"/>
        <v>0</v>
      </c>
      <c r="M39" s="157">
        <f t="shared" ca="1" si="20"/>
        <v>0</v>
      </c>
      <c r="N39" s="157">
        <f t="shared" ca="1" si="21"/>
        <v>0</v>
      </c>
      <c r="O39" s="158">
        <f t="shared" ca="1" si="8"/>
        <v>0</v>
      </c>
      <c r="P39" s="159">
        <f t="shared" ca="1" si="22"/>
        <v>0</v>
      </c>
      <c r="Q39" s="160">
        <f t="shared" ca="1" si="9"/>
        <v>0</v>
      </c>
      <c r="R39" s="160">
        <f ca="1">IF(LEN(B39)&gt;0,'OSNOVNA PLAČA'!F33,"")</f>
        <v>0</v>
      </c>
      <c r="S39" s="161"/>
      <c r="T39" s="33"/>
      <c r="AB39" s="107">
        <f>ROW()</f>
        <v>39</v>
      </c>
      <c r="AC39" s="108" t="e">
        <f t="shared" ca="1" si="10"/>
        <v>#N/A</v>
      </c>
      <c r="AD39" s="108" t="e">
        <f t="shared" ca="1" si="11"/>
        <v>#N/A</v>
      </c>
      <c r="AE39" s="109" t="e">
        <f t="shared" ca="1" si="12"/>
        <v>#N/A</v>
      </c>
      <c r="AF39" s="108" t="e">
        <f t="shared" ca="1" si="13"/>
        <v>#N/A</v>
      </c>
      <c r="AG39" s="109" t="e">
        <f t="shared" ca="1" si="14"/>
        <v>#N/A</v>
      </c>
      <c r="AH39" s="108" t="e">
        <f t="shared" ca="1" si="15"/>
        <v>#N/A</v>
      </c>
      <c r="AI39" s="108" t="e">
        <f t="shared" ca="1" si="16"/>
        <v>#N/A</v>
      </c>
      <c r="AJ39" s="110" t="e">
        <f t="shared" ca="1" si="17"/>
        <v>#N/A</v>
      </c>
      <c r="AK39" s="108" t="e">
        <f t="shared" ca="1" si="18"/>
        <v>#N/A</v>
      </c>
      <c r="AL39" s="108" t="e">
        <f t="shared" ca="1" si="19"/>
        <v>#N/A</v>
      </c>
    </row>
    <row r="40" spans="1:38" ht="24.75" customHeight="1" x14ac:dyDescent="0.25">
      <c r="A40" s="57">
        <v>25</v>
      </c>
      <c r="B40" s="265" t="str">
        <f t="shared" ca="1" si="4"/>
        <v>A25</v>
      </c>
      <c r="C40" s="265"/>
      <c r="D40" s="58" t="str">
        <f t="shared" ca="1" si="5"/>
        <v/>
      </c>
      <c r="E40" s="60" t="str">
        <f t="shared" ca="1" si="6"/>
        <v/>
      </c>
      <c r="F40" s="142">
        <f ca="1">IF(LEN(B40)&gt;0,SUM('OBRAČUNANA OSNOVNA PLAČA'!G34:L34),"")</f>
        <v>0</v>
      </c>
      <c r="G40" s="6"/>
      <c r="H40" s="6"/>
      <c r="I40" s="6"/>
      <c r="J40" s="6"/>
      <c r="K40" s="6"/>
      <c r="L40" s="156">
        <f t="shared" si="7"/>
        <v>0</v>
      </c>
      <c r="M40" s="157">
        <f t="shared" ca="1" si="20"/>
        <v>0</v>
      </c>
      <c r="N40" s="157">
        <f t="shared" ca="1" si="21"/>
        <v>0</v>
      </c>
      <c r="O40" s="158">
        <f t="shared" ca="1" si="8"/>
        <v>0</v>
      </c>
      <c r="P40" s="159">
        <f t="shared" ca="1" si="22"/>
        <v>0</v>
      </c>
      <c r="Q40" s="160">
        <f t="shared" ca="1" si="9"/>
        <v>0</v>
      </c>
      <c r="R40" s="160">
        <f ca="1">IF(LEN(B40)&gt;0,'OSNOVNA PLAČA'!F34,"")</f>
        <v>0</v>
      </c>
      <c r="S40" s="161"/>
      <c r="T40" s="33"/>
      <c r="AB40" s="107">
        <f>ROW()</f>
        <v>40</v>
      </c>
      <c r="AC40" s="108" t="e">
        <f t="shared" ca="1" si="10"/>
        <v>#N/A</v>
      </c>
      <c r="AD40" s="108" t="e">
        <f t="shared" ca="1" si="11"/>
        <v>#N/A</v>
      </c>
      <c r="AE40" s="109" t="e">
        <f t="shared" ca="1" si="12"/>
        <v>#N/A</v>
      </c>
      <c r="AF40" s="108" t="e">
        <f t="shared" ca="1" si="13"/>
        <v>#N/A</v>
      </c>
      <c r="AG40" s="109" t="e">
        <f t="shared" ca="1" si="14"/>
        <v>#N/A</v>
      </c>
      <c r="AH40" s="108" t="e">
        <f t="shared" ca="1" si="15"/>
        <v>#N/A</v>
      </c>
      <c r="AI40" s="108" t="e">
        <f t="shared" ca="1" si="16"/>
        <v>#N/A</v>
      </c>
      <c r="AJ40" s="110" t="e">
        <f t="shared" ca="1" si="17"/>
        <v>#N/A</v>
      </c>
      <c r="AK40" s="108" t="e">
        <f t="shared" ca="1" si="18"/>
        <v>#N/A</v>
      </c>
      <c r="AL40" s="108" t="e">
        <f t="shared" ca="1" si="19"/>
        <v>#N/A</v>
      </c>
    </row>
    <row r="41" spans="1:38" ht="24.75" customHeight="1" x14ac:dyDescent="0.25">
      <c r="A41" s="57">
        <v>26</v>
      </c>
      <c r="B41" s="265" t="str">
        <f t="shared" ca="1" si="4"/>
        <v>A26</v>
      </c>
      <c r="C41" s="265"/>
      <c r="D41" s="58" t="str">
        <f t="shared" ca="1" si="5"/>
        <v/>
      </c>
      <c r="E41" s="60" t="str">
        <f t="shared" ca="1" si="6"/>
        <v/>
      </c>
      <c r="F41" s="142">
        <f ca="1">IF(LEN(B41)&gt;0,SUM('OBRAČUNANA OSNOVNA PLAČA'!G35:L35),"")</f>
        <v>0</v>
      </c>
      <c r="G41" s="6"/>
      <c r="H41" s="6"/>
      <c r="I41" s="6"/>
      <c r="J41" s="6"/>
      <c r="K41" s="6"/>
      <c r="L41" s="156">
        <f t="shared" si="7"/>
        <v>0</v>
      </c>
      <c r="M41" s="157">
        <f t="shared" ca="1" si="20"/>
        <v>0</v>
      </c>
      <c r="N41" s="157">
        <f t="shared" ca="1" si="21"/>
        <v>0</v>
      </c>
      <c r="O41" s="158">
        <f t="shared" ca="1" si="8"/>
        <v>0</v>
      </c>
      <c r="P41" s="159">
        <f t="shared" ca="1" si="22"/>
        <v>0</v>
      </c>
      <c r="Q41" s="160">
        <f t="shared" ca="1" si="9"/>
        <v>0</v>
      </c>
      <c r="R41" s="160">
        <f ca="1">IF(LEN(B41)&gt;0,'OSNOVNA PLAČA'!F35,"")</f>
        <v>0</v>
      </c>
      <c r="S41" s="161"/>
      <c r="T41" s="33"/>
      <c r="AB41" s="107">
        <f>ROW()</f>
        <v>41</v>
      </c>
      <c r="AC41" s="108" t="e">
        <f t="shared" ca="1" si="10"/>
        <v>#N/A</v>
      </c>
      <c r="AD41" s="108" t="e">
        <f t="shared" ca="1" si="11"/>
        <v>#N/A</v>
      </c>
      <c r="AE41" s="109" t="e">
        <f t="shared" ca="1" si="12"/>
        <v>#N/A</v>
      </c>
      <c r="AF41" s="108" t="e">
        <f t="shared" ca="1" si="13"/>
        <v>#N/A</v>
      </c>
      <c r="AG41" s="109" t="e">
        <f t="shared" ca="1" si="14"/>
        <v>#N/A</v>
      </c>
      <c r="AH41" s="108" t="e">
        <f t="shared" ca="1" si="15"/>
        <v>#N/A</v>
      </c>
      <c r="AI41" s="108" t="e">
        <f t="shared" ca="1" si="16"/>
        <v>#N/A</v>
      </c>
      <c r="AJ41" s="110" t="e">
        <f t="shared" ca="1" si="17"/>
        <v>#N/A</v>
      </c>
      <c r="AK41" s="108" t="e">
        <f t="shared" ca="1" si="18"/>
        <v>#N/A</v>
      </c>
      <c r="AL41" s="108" t="e">
        <f t="shared" ca="1" si="19"/>
        <v>#N/A</v>
      </c>
    </row>
    <row r="42" spans="1:38" ht="24.75" customHeight="1" x14ac:dyDescent="0.25">
      <c r="A42" s="57">
        <v>27</v>
      </c>
      <c r="B42" s="265" t="str">
        <f t="shared" ca="1" si="4"/>
        <v>A27</v>
      </c>
      <c r="C42" s="265"/>
      <c r="D42" s="58" t="str">
        <f t="shared" ca="1" si="5"/>
        <v/>
      </c>
      <c r="E42" s="60" t="str">
        <f t="shared" ca="1" si="6"/>
        <v/>
      </c>
      <c r="F42" s="142">
        <f ca="1">IF(LEN(B42)&gt;0,SUM('OBRAČUNANA OSNOVNA PLAČA'!G36:L36),"")</f>
        <v>0</v>
      </c>
      <c r="G42" s="6"/>
      <c r="H42" s="6"/>
      <c r="I42" s="6"/>
      <c r="J42" s="6"/>
      <c r="K42" s="6"/>
      <c r="L42" s="156">
        <f t="shared" si="7"/>
        <v>0</v>
      </c>
      <c r="M42" s="157">
        <f t="shared" ca="1" si="20"/>
        <v>0</v>
      </c>
      <c r="N42" s="157">
        <f t="shared" ca="1" si="21"/>
        <v>0</v>
      </c>
      <c r="O42" s="158">
        <f t="shared" ca="1" si="8"/>
        <v>0</v>
      </c>
      <c r="P42" s="159">
        <f t="shared" ca="1" si="22"/>
        <v>0</v>
      </c>
      <c r="Q42" s="160">
        <f t="shared" ca="1" si="9"/>
        <v>0</v>
      </c>
      <c r="R42" s="160">
        <f ca="1">IF(LEN(B42)&gt;0,'OSNOVNA PLAČA'!F36,"")</f>
        <v>0</v>
      </c>
      <c r="S42" s="161"/>
      <c r="T42" s="33"/>
      <c r="AB42" s="107">
        <f>ROW()</f>
        <v>42</v>
      </c>
      <c r="AC42" s="108" t="e">
        <f t="shared" ca="1" si="10"/>
        <v>#N/A</v>
      </c>
      <c r="AD42" s="108" t="e">
        <f t="shared" ca="1" si="11"/>
        <v>#N/A</v>
      </c>
      <c r="AE42" s="109" t="e">
        <f t="shared" ca="1" si="12"/>
        <v>#N/A</v>
      </c>
      <c r="AF42" s="108" t="e">
        <f t="shared" ca="1" si="13"/>
        <v>#N/A</v>
      </c>
      <c r="AG42" s="109" t="e">
        <f t="shared" ca="1" si="14"/>
        <v>#N/A</v>
      </c>
      <c r="AH42" s="108" t="e">
        <f t="shared" ca="1" si="15"/>
        <v>#N/A</v>
      </c>
      <c r="AI42" s="108" t="e">
        <f t="shared" ca="1" si="16"/>
        <v>#N/A</v>
      </c>
      <c r="AJ42" s="110" t="e">
        <f t="shared" ca="1" si="17"/>
        <v>#N/A</v>
      </c>
      <c r="AK42" s="108" t="e">
        <f t="shared" ca="1" si="18"/>
        <v>#N/A</v>
      </c>
      <c r="AL42" s="108" t="e">
        <f t="shared" ca="1" si="19"/>
        <v>#N/A</v>
      </c>
    </row>
    <row r="43" spans="1:38" ht="24.75" customHeight="1" x14ac:dyDescent="0.25">
      <c r="A43" s="57">
        <v>28</v>
      </c>
      <c r="B43" s="265" t="str">
        <f t="shared" ca="1" si="4"/>
        <v>A28</v>
      </c>
      <c r="C43" s="265"/>
      <c r="D43" s="58" t="str">
        <f t="shared" ca="1" si="5"/>
        <v/>
      </c>
      <c r="E43" s="60" t="str">
        <f t="shared" ca="1" si="6"/>
        <v/>
      </c>
      <c r="F43" s="142">
        <f ca="1">IF(LEN(B43)&gt;0,SUM('OBRAČUNANA OSNOVNA PLAČA'!G37:L37),"")</f>
        <v>0</v>
      </c>
      <c r="G43" s="6"/>
      <c r="H43" s="6"/>
      <c r="I43" s="6"/>
      <c r="J43" s="6"/>
      <c r="K43" s="6"/>
      <c r="L43" s="156">
        <f t="shared" si="7"/>
        <v>0</v>
      </c>
      <c r="M43" s="157">
        <f t="shared" ca="1" si="20"/>
        <v>0</v>
      </c>
      <c r="N43" s="157">
        <f t="shared" ca="1" si="21"/>
        <v>0</v>
      </c>
      <c r="O43" s="158">
        <f t="shared" ca="1" si="8"/>
        <v>0</v>
      </c>
      <c r="P43" s="159">
        <f t="shared" ca="1" si="22"/>
        <v>0</v>
      </c>
      <c r="Q43" s="160">
        <f t="shared" ca="1" si="9"/>
        <v>0</v>
      </c>
      <c r="R43" s="160">
        <f ca="1">IF(LEN(B43)&gt;0,'OSNOVNA PLAČA'!F37,"")</f>
        <v>0</v>
      </c>
      <c r="S43" s="161"/>
      <c r="T43" s="33"/>
      <c r="AB43" s="107">
        <f>ROW()</f>
        <v>43</v>
      </c>
      <c r="AC43" s="108" t="e">
        <f t="shared" ca="1" si="10"/>
        <v>#N/A</v>
      </c>
      <c r="AD43" s="108" t="e">
        <f t="shared" ca="1" si="11"/>
        <v>#N/A</v>
      </c>
      <c r="AE43" s="109" t="e">
        <f t="shared" ca="1" si="12"/>
        <v>#N/A</v>
      </c>
      <c r="AF43" s="108" t="e">
        <f t="shared" ca="1" si="13"/>
        <v>#N/A</v>
      </c>
      <c r="AG43" s="109" t="e">
        <f t="shared" ca="1" si="14"/>
        <v>#N/A</v>
      </c>
      <c r="AH43" s="108" t="e">
        <f t="shared" ca="1" si="15"/>
        <v>#N/A</v>
      </c>
      <c r="AI43" s="108" t="e">
        <f t="shared" ca="1" si="16"/>
        <v>#N/A</v>
      </c>
      <c r="AJ43" s="110" t="e">
        <f t="shared" ca="1" si="17"/>
        <v>#N/A</v>
      </c>
      <c r="AK43" s="108" t="e">
        <f t="shared" ca="1" si="18"/>
        <v>#N/A</v>
      </c>
      <c r="AL43" s="108" t="e">
        <f t="shared" ca="1" si="19"/>
        <v>#N/A</v>
      </c>
    </row>
    <row r="44" spans="1:38" ht="24.75" customHeight="1" x14ac:dyDescent="0.25">
      <c r="A44" s="57">
        <v>29</v>
      </c>
      <c r="B44" s="265" t="str">
        <f t="shared" ca="1" si="4"/>
        <v>A29</v>
      </c>
      <c r="C44" s="265"/>
      <c r="D44" s="58" t="str">
        <f t="shared" ca="1" si="5"/>
        <v/>
      </c>
      <c r="E44" s="60" t="str">
        <f t="shared" ca="1" si="6"/>
        <v/>
      </c>
      <c r="F44" s="142">
        <f ca="1">IF(LEN(B44)&gt;0,SUM('OBRAČUNANA OSNOVNA PLAČA'!G38:L38),"")</f>
        <v>0</v>
      </c>
      <c r="G44" s="6"/>
      <c r="H44" s="6"/>
      <c r="I44" s="6"/>
      <c r="J44" s="6"/>
      <c r="K44" s="6"/>
      <c r="L44" s="156">
        <f t="shared" si="7"/>
        <v>0</v>
      </c>
      <c r="M44" s="157">
        <f t="shared" ca="1" si="20"/>
        <v>0</v>
      </c>
      <c r="N44" s="157">
        <f t="shared" ca="1" si="21"/>
        <v>0</v>
      </c>
      <c r="O44" s="158">
        <f t="shared" ca="1" si="8"/>
        <v>0</v>
      </c>
      <c r="P44" s="159">
        <f t="shared" ca="1" si="22"/>
        <v>0</v>
      </c>
      <c r="Q44" s="160">
        <f t="shared" ca="1" si="9"/>
        <v>0</v>
      </c>
      <c r="R44" s="160">
        <f ca="1">IF(LEN(B44)&gt;0,'OSNOVNA PLAČA'!F38,"")</f>
        <v>0</v>
      </c>
      <c r="S44" s="161"/>
      <c r="T44" s="33"/>
      <c r="AB44" s="107">
        <f>ROW()</f>
        <v>44</v>
      </c>
      <c r="AC44" s="108" t="e">
        <f t="shared" ca="1" si="10"/>
        <v>#N/A</v>
      </c>
      <c r="AD44" s="108" t="e">
        <f t="shared" ca="1" si="11"/>
        <v>#N/A</v>
      </c>
      <c r="AE44" s="109" t="e">
        <f t="shared" ca="1" si="12"/>
        <v>#N/A</v>
      </c>
      <c r="AF44" s="108" t="e">
        <f t="shared" ca="1" si="13"/>
        <v>#N/A</v>
      </c>
      <c r="AG44" s="109" t="e">
        <f t="shared" ca="1" si="14"/>
        <v>#N/A</v>
      </c>
      <c r="AH44" s="108" t="e">
        <f t="shared" ca="1" si="15"/>
        <v>#N/A</v>
      </c>
      <c r="AI44" s="108" t="e">
        <f t="shared" ca="1" si="16"/>
        <v>#N/A</v>
      </c>
      <c r="AJ44" s="110" t="e">
        <f t="shared" ca="1" si="17"/>
        <v>#N/A</v>
      </c>
      <c r="AK44" s="108" t="e">
        <f t="shared" ca="1" si="18"/>
        <v>#N/A</v>
      </c>
      <c r="AL44" s="108" t="e">
        <f t="shared" ca="1" si="19"/>
        <v>#N/A</v>
      </c>
    </row>
    <row r="45" spans="1:38" ht="24.75" customHeight="1" x14ac:dyDescent="0.25">
      <c r="A45" s="57">
        <v>30</v>
      </c>
      <c r="B45" s="265" t="str">
        <f t="shared" ca="1" si="4"/>
        <v>A30</v>
      </c>
      <c r="C45" s="265"/>
      <c r="D45" s="58" t="str">
        <f t="shared" ca="1" si="5"/>
        <v/>
      </c>
      <c r="E45" s="60" t="str">
        <f t="shared" ca="1" si="6"/>
        <v/>
      </c>
      <c r="F45" s="142">
        <f ca="1">IF(LEN(B45)&gt;0,SUM('OBRAČUNANA OSNOVNA PLAČA'!G39:L39),"")</f>
        <v>0</v>
      </c>
      <c r="G45" s="6"/>
      <c r="H45" s="6"/>
      <c r="I45" s="6"/>
      <c r="J45" s="6"/>
      <c r="K45" s="6"/>
      <c r="L45" s="156">
        <f t="shared" si="7"/>
        <v>0</v>
      </c>
      <c r="M45" s="157">
        <f t="shared" ca="1" si="20"/>
        <v>0</v>
      </c>
      <c r="N45" s="157">
        <f t="shared" ca="1" si="21"/>
        <v>0</v>
      </c>
      <c r="O45" s="158">
        <f t="shared" ca="1" si="8"/>
        <v>0</v>
      </c>
      <c r="P45" s="159">
        <f t="shared" ca="1" si="22"/>
        <v>0</v>
      </c>
      <c r="Q45" s="160">
        <f t="shared" ca="1" si="9"/>
        <v>0</v>
      </c>
      <c r="R45" s="160">
        <f ca="1">IF(LEN(B45)&gt;0,'OSNOVNA PLAČA'!F39,"")</f>
        <v>0</v>
      </c>
      <c r="S45" s="161"/>
      <c r="T45" s="33"/>
      <c r="AB45" s="107">
        <f>ROW()</f>
        <v>45</v>
      </c>
      <c r="AC45" s="108" t="e">
        <f t="shared" ca="1" si="10"/>
        <v>#N/A</v>
      </c>
      <c r="AD45" s="108" t="e">
        <f t="shared" ca="1" si="11"/>
        <v>#N/A</v>
      </c>
      <c r="AE45" s="109" t="e">
        <f t="shared" ca="1" si="12"/>
        <v>#N/A</v>
      </c>
      <c r="AF45" s="108" t="e">
        <f t="shared" ca="1" si="13"/>
        <v>#N/A</v>
      </c>
      <c r="AG45" s="109" t="e">
        <f t="shared" ca="1" si="14"/>
        <v>#N/A</v>
      </c>
      <c r="AH45" s="108" t="e">
        <f t="shared" ca="1" si="15"/>
        <v>#N/A</v>
      </c>
      <c r="AI45" s="108" t="e">
        <f t="shared" ca="1" si="16"/>
        <v>#N/A</v>
      </c>
      <c r="AJ45" s="110" t="e">
        <f t="shared" ca="1" si="17"/>
        <v>#N/A</v>
      </c>
      <c r="AK45" s="108" t="e">
        <f t="shared" ca="1" si="18"/>
        <v>#N/A</v>
      </c>
      <c r="AL45" s="108" t="e">
        <f t="shared" ca="1" si="19"/>
        <v>#N/A</v>
      </c>
    </row>
    <row r="46" spans="1:38" ht="24.75" customHeight="1" x14ac:dyDescent="0.25">
      <c r="A46" s="57">
        <v>31</v>
      </c>
      <c r="B46" s="265" t="str">
        <f t="shared" ref="B46:B115" ca="1" si="23">IF(LEN(INDIRECT( "'" &amp; $AD$2 &amp; "'!B" &amp; TEXT($AB46-6,0)))&gt;0,INDIRECT( "'" &amp; $AD$2 &amp; "'!B" &amp; TEXT($AB46-6,0)),"")</f>
        <v>A31</v>
      </c>
      <c r="C46" s="265"/>
      <c r="D46" s="58" t="str">
        <f t="shared" ref="D46:D115" ca="1" si="24">IF(LEN(INDIRECT( "'" &amp; $AD$2 &amp; "'!D" &amp; TEXT($AB46-6,0)))&gt;0,INDIRECT( "'" &amp; $AD$2 &amp; "'!D" &amp; TEXT($AB46-6,0)),"")</f>
        <v/>
      </c>
      <c r="E46" s="60" t="str">
        <f t="shared" ref="E46:E115" ca="1" si="25">IF(LEN(INDIRECT( "'" &amp; $AD$2 &amp; "'!E" &amp; TEXT($AB46-6,0)))&gt;0,INDIRECT( "'" &amp; $AD$2 &amp; "'!E" &amp; TEXT($AB46-6,0)),"")</f>
        <v/>
      </c>
      <c r="F46" s="142">
        <f ca="1">IF(LEN(B46)&gt;0,SUM('OBRAČUNANA OSNOVNA PLAČA'!G40:L40),"")</f>
        <v>0</v>
      </c>
      <c r="G46" s="6"/>
      <c r="H46" s="6"/>
      <c r="I46" s="6"/>
      <c r="J46" s="6"/>
      <c r="K46" s="6"/>
      <c r="L46" s="156">
        <f t="shared" si="7"/>
        <v>0</v>
      </c>
      <c r="M46" s="157">
        <f t="shared" ca="1" si="20"/>
        <v>0</v>
      </c>
      <c r="N46" s="157">
        <f t="shared" ca="1" si="21"/>
        <v>0</v>
      </c>
      <c r="O46" s="158">
        <f t="shared" ca="1" si="8"/>
        <v>0</v>
      </c>
      <c r="P46" s="159">
        <f t="shared" ca="1" si="22"/>
        <v>0</v>
      </c>
      <c r="Q46" s="160">
        <f t="shared" ca="1" si="9"/>
        <v>0</v>
      </c>
      <c r="R46" s="160">
        <f ca="1">IF(LEN(B46)&gt;0,'OSNOVNA PLAČA'!F40,"")</f>
        <v>0</v>
      </c>
      <c r="S46" s="161"/>
      <c r="T46" s="33"/>
      <c r="AB46" s="107">
        <f>ROW()</f>
        <v>46</v>
      </c>
      <c r="AC46" s="108" t="e">
        <f t="shared" ref="AC46:AC115" ca="1" si="26">IF($AO$3=1,0,INDIRECT( "'" &amp; $AO$2 &amp; "'!P" &amp; TEXT($AB46,0)))</f>
        <v>#N/A</v>
      </c>
      <c r="AD46" s="108" t="e">
        <f t="shared" ref="AD46:AD115" ca="1" si="27">IF($AO$3=1,(INDIRECT( "'" &amp; $AD$2 &amp; "'!F" &amp; TEXT($AB46-6,0))*2/12+INDIRECT( "'" &amp; $AD$2 &amp; "'!G" &amp; TEXT($AB46-6,0))*10/12)*2,INDIRECT( "'" &amp; $AO$2 &amp; "'!Q" &amp; TEXT($AB46,0)))</f>
        <v>#N/A</v>
      </c>
      <c r="AE46" s="109" t="e">
        <f t="shared" ca="1" si="12"/>
        <v>#N/A</v>
      </c>
      <c r="AF46" s="108" t="e">
        <f t="shared" ca="1" si="13"/>
        <v>#N/A</v>
      </c>
      <c r="AG46" s="109" t="e">
        <f t="shared" ca="1" si="14"/>
        <v>#N/A</v>
      </c>
      <c r="AH46" s="108" t="e">
        <f t="shared" ca="1" si="15"/>
        <v>#N/A</v>
      </c>
      <c r="AI46" s="108" t="e">
        <f t="shared" ca="1" si="16"/>
        <v>#N/A</v>
      </c>
      <c r="AJ46" s="110" t="e">
        <f t="shared" ca="1" si="17"/>
        <v>#N/A</v>
      </c>
      <c r="AK46" s="108" t="e">
        <f t="shared" ref="AK46:AK115" ca="1" si="28">SUM(OFFSET(INDIRECT( "'" &amp; $AD$3 &amp; "'!" &amp; $AI$3),ROW()-ROW(INDIRECT( "'" &amp; $AD$3 &amp; "'!" &amp; $AI$3))-$AI$4,COLUMN()-COLUMN(INDIRECT( "'" &amp; $AD$3 &amp; "'!" &amp; $AI$3))-$AI$6+(12/$AO$4)*($AO$3-1),1,12/$AO$4))</f>
        <v>#N/A</v>
      </c>
      <c r="AL46" s="108" t="e">
        <f t="shared" ref="AL46:AL115" ca="1" si="29">SUM(OFFSET(INDIRECT( "'" &amp; $AD$2 &amp; "'!" &amp; $AI$3),ROW()-ROW(INDIRECT( "'" &amp; $AD$2 &amp; "'!" &amp; $AI$3))-$AI$4,COLUMN()-COLUMN(INDIRECT( "'" &amp; $AD$2 &amp; "'!" &amp; $AI$3))-$AI$5+(12/$AO$4)*($AO$3-1),1,12/$AO$4))</f>
        <v>#N/A</v>
      </c>
    </row>
    <row r="47" spans="1:38" ht="24.75" customHeight="1" x14ac:dyDescent="0.25">
      <c r="A47" s="57">
        <v>32</v>
      </c>
      <c r="B47" s="265" t="str">
        <f t="shared" ca="1" si="23"/>
        <v>A32</v>
      </c>
      <c r="C47" s="265"/>
      <c r="D47" s="58" t="str">
        <f t="shared" ca="1" si="24"/>
        <v/>
      </c>
      <c r="E47" s="60" t="str">
        <f t="shared" ca="1" si="25"/>
        <v/>
      </c>
      <c r="F47" s="142">
        <f ca="1">IF(LEN(B47)&gt;0,SUM('OBRAČUNANA OSNOVNA PLAČA'!G41:L41),"")</f>
        <v>0</v>
      </c>
      <c r="G47" s="6"/>
      <c r="H47" s="6"/>
      <c r="I47" s="6"/>
      <c r="J47" s="6"/>
      <c r="K47" s="6"/>
      <c r="L47" s="156">
        <f t="shared" si="7"/>
        <v>0</v>
      </c>
      <c r="M47" s="157">
        <f t="shared" ca="1" si="20"/>
        <v>0</v>
      </c>
      <c r="N47" s="157">
        <f t="shared" ca="1" si="21"/>
        <v>0</v>
      </c>
      <c r="O47" s="158">
        <f t="shared" ca="1" si="8"/>
        <v>0</v>
      </c>
      <c r="P47" s="159">
        <f t="shared" ca="1" si="22"/>
        <v>0</v>
      </c>
      <c r="Q47" s="160">
        <f t="shared" ca="1" si="9"/>
        <v>0</v>
      </c>
      <c r="R47" s="160">
        <f ca="1">IF(LEN(B47)&gt;0,'OSNOVNA PLAČA'!F41,"")</f>
        <v>0</v>
      </c>
      <c r="S47" s="161"/>
      <c r="T47" s="33"/>
      <c r="AB47" s="107">
        <f>ROW()</f>
        <v>47</v>
      </c>
      <c r="AC47" s="108" t="e">
        <f t="shared" ca="1" si="26"/>
        <v>#N/A</v>
      </c>
      <c r="AD47" s="108" t="e">
        <f t="shared" ca="1" si="27"/>
        <v>#N/A</v>
      </c>
      <c r="AE47" s="109" t="e">
        <f t="shared" ca="1" si="12"/>
        <v>#N/A</v>
      </c>
      <c r="AF47" s="108" t="e">
        <f t="shared" ca="1" si="13"/>
        <v>#N/A</v>
      </c>
      <c r="AG47" s="109" t="e">
        <f t="shared" ca="1" si="14"/>
        <v>#N/A</v>
      </c>
      <c r="AH47" s="108" t="e">
        <f t="shared" ca="1" si="15"/>
        <v>#N/A</v>
      </c>
      <c r="AI47" s="108" t="e">
        <f t="shared" ca="1" si="16"/>
        <v>#N/A</v>
      </c>
      <c r="AJ47" s="110" t="e">
        <f t="shared" ca="1" si="17"/>
        <v>#N/A</v>
      </c>
      <c r="AK47" s="108" t="e">
        <f t="shared" ca="1" si="28"/>
        <v>#N/A</v>
      </c>
      <c r="AL47" s="108" t="e">
        <f t="shared" ca="1" si="29"/>
        <v>#N/A</v>
      </c>
    </row>
    <row r="48" spans="1:38" ht="24.75" customHeight="1" x14ac:dyDescent="0.25">
      <c r="A48" s="57">
        <v>33</v>
      </c>
      <c r="B48" s="265" t="str">
        <f t="shared" ca="1" si="23"/>
        <v>A33</v>
      </c>
      <c r="C48" s="265"/>
      <c r="D48" s="58" t="str">
        <f t="shared" ca="1" si="24"/>
        <v/>
      </c>
      <c r="E48" s="60" t="str">
        <f t="shared" ca="1" si="25"/>
        <v/>
      </c>
      <c r="F48" s="142">
        <f ca="1">IF(LEN(B48)&gt;0,SUM('OBRAČUNANA OSNOVNA PLAČA'!G42:L42),"")</f>
        <v>0</v>
      </c>
      <c r="G48" s="6"/>
      <c r="H48" s="6"/>
      <c r="I48" s="6"/>
      <c r="J48" s="6"/>
      <c r="K48" s="6"/>
      <c r="L48" s="156">
        <f t="shared" si="7"/>
        <v>0</v>
      </c>
      <c r="M48" s="157">
        <f t="shared" ca="1" si="20"/>
        <v>0</v>
      </c>
      <c r="N48" s="157">
        <f t="shared" ca="1" si="21"/>
        <v>0</v>
      </c>
      <c r="O48" s="158">
        <f t="shared" ref="O48:O79" ca="1" si="30">IF(LEN(B48)&gt;0,M48*$P$117,"")</f>
        <v>0</v>
      </c>
      <c r="P48" s="159">
        <f t="shared" ca="1" si="22"/>
        <v>0</v>
      </c>
      <c r="Q48" s="160">
        <f t="shared" ca="1" si="9"/>
        <v>0</v>
      </c>
      <c r="R48" s="160">
        <f ca="1">IF(LEN(B48)&gt;0,'OSNOVNA PLAČA'!F42,"")</f>
        <v>0</v>
      </c>
      <c r="S48" s="161"/>
      <c r="T48" s="33"/>
      <c r="AB48" s="107">
        <f>ROW()</f>
        <v>48</v>
      </c>
      <c r="AC48" s="108" t="e">
        <f t="shared" ca="1" si="26"/>
        <v>#N/A</v>
      </c>
      <c r="AD48" s="108" t="e">
        <f t="shared" ca="1" si="27"/>
        <v>#N/A</v>
      </c>
      <c r="AE48" s="109" t="e">
        <f t="shared" ref="AE48:AE79" ca="1" si="31">IF(AC48&gt;=AD48,"-",$L48/(5*MAX($M$121:$M$122)))</f>
        <v>#N/A</v>
      </c>
      <c r="AF48" s="108" t="e">
        <f t="shared" ref="AF48:AF79" ca="1" si="32">IF(AC48&gt;=AD48,"-",$L48/(5*MAX($M$121:$M$122))*AK48)</f>
        <v>#N/A</v>
      </c>
      <c r="AG48" s="109" t="e">
        <f t="shared" ref="AG48:AG79" ca="1" si="33">IF(AE48="-","-",AE48*$AF$117)</f>
        <v>#N/A</v>
      </c>
      <c r="AH48" s="108" t="e">
        <f t="shared" ref="AH48:AH79" ca="1" si="34">IF(AF48="-","-",AF48*$AF$117)</f>
        <v>#N/A</v>
      </c>
      <c r="AI48" s="108" t="e">
        <f t="shared" ca="1" si="16"/>
        <v>#N/A</v>
      </c>
      <c r="AJ48" s="110" t="e">
        <f t="shared" ca="1" si="17"/>
        <v>#N/A</v>
      </c>
      <c r="AK48" s="108" t="e">
        <f t="shared" ca="1" si="28"/>
        <v>#N/A</v>
      </c>
      <c r="AL48" s="108" t="e">
        <f t="shared" ca="1" si="29"/>
        <v>#N/A</v>
      </c>
    </row>
    <row r="49" spans="1:38" ht="24.75" customHeight="1" x14ac:dyDescent="0.25">
      <c r="A49" s="57">
        <v>34</v>
      </c>
      <c r="B49" s="265" t="str">
        <f t="shared" ca="1" si="23"/>
        <v>A34</v>
      </c>
      <c r="C49" s="265"/>
      <c r="D49" s="58" t="str">
        <f t="shared" ca="1" si="24"/>
        <v/>
      </c>
      <c r="E49" s="60" t="str">
        <f t="shared" ca="1" si="25"/>
        <v/>
      </c>
      <c r="F49" s="142">
        <f ca="1">IF(LEN(B49)&gt;0,SUM('OBRAČUNANA OSNOVNA PLAČA'!G43:L43),"")</f>
        <v>0</v>
      </c>
      <c r="G49" s="6"/>
      <c r="H49" s="6"/>
      <c r="I49" s="6"/>
      <c r="J49" s="6"/>
      <c r="K49" s="6"/>
      <c r="L49" s="156">
        <f t="shared" si="7"/>
        <v>0</v>
      </c>
      <c r="M49" s="157">
        <f t="shared" ca="1" si="20"/>
        <v>0</v>
      </c>
      <c r="N49" s="157">
        <f t="shared" ca="1" si="21"/>
        <v>0</v>
      </c>
      <c r="O49" s="158">
        <f t="shared" ca="1" si="30"/>
        <v>0</v>
      </c>
      <c r="P49" s="159">
        <f t="shared" ca="1" si="22"/>
        <v>0</v>
      </c>
      <c r="Q49" s="160">
        <f t="shared" ca="1" si="9"/>
        <v>0</v>
      </c>
      <c r="R49" s="160">
        <f ca="1">IF(LEN(B49)&gt;0,'OSNOVNA PLAČA'!F43,"")</f>
        <v>0</v>
      </c>
      <c r="S49" s="161"/>
      <c r="T49" s="33"/>
      <c r="AB49" s="107">
        <f>ROW()</f>
        <v>49</v>
      </c>
      <c r="AC49" s="108" t="e">
        <f t="shared" ca="1" si="26"/>
        <v>#N/A</v>
      </c>
      <c r="AD49" s="108" t="e">
        <f t="shared" ca="1" si="27"/>
        <v>#N/A</v>
      </c>
      <c r="AE49" s="109" t="e">
        <f t="shared" ca="1" si="31"/>
        <v>#N/A</v>
      </c>
      <c r="AF49" s="108" t="e">
        <f t="shared" ca="1" si="32"/>
        <v>#N/A</v>
      </c>
      <c r="AG49" s="109" t="e">
        <f t="shared" ca="1" si="33"/>
        <v>#N/A</v>
      </c>
      <c r="AH49" s="108" t="e">
        <f t="shared" ca="1" si="34"/>
        <v>#N/A</v>
      </c>
      <c r="AI49" s="108" t="e">
        <f t="shared" ca="1" si="16"/>
        <v>#N/A</v>
      </c>
      <c r="AJ49" s="110" t="e">
        <f t="shared" ca="1" si="17"/>
        <v>#N/A</v>
      </c>
      <c r="AK49" s="108" t="e">
        <f t="shared" ca="1" si="28"/>
        <v>#N/A</v>
      </c>
      <c r="AL49" s="108" t="e">
        <f t="shared" ca="1" si="29"/>
        <v>#N/A</v>
      </c>
    </row>
    <row r="50" spans="1:38" ht="24.75" customHeight="1" x14ac:dyDescent="0.25">
      <c r="A50" s="57">
        <v>35</v>
      </c>
      <c r="B50" s="265" t="str">
        <f t="shared" ca="1" si="23"/>
        <v>A35</v>
      </c>
      <c r="C50" s="265"/>
      <c r="D50" s="58" t="str">
        <f t="shared" ca="1" si="24"/>
        <v/>
      </c>
      <c r="E50" s="60" t="str">
        <f t="shared" ca="1" si="25"/>
        <v/>
      </c>
      <c r="F50" s="142">
        <f ca="1">IF(LEN(B50)&gt;0,SUM('OBRAČUNANA OSNOVNA PLAČA'!G44:L44),"")</f>
        <v>0</v>
      </c>
      <c r="G50" s="6"/>
      <c r="H50" s="6"/>
      <c r="I50" s="6"/>
      <c r="J50" s="6"/>
      <c r="K50" s="6"/>
      <c r="L50" s="156">
        <f t="shared" si="7"/>
        <v>0</v>
      </c>
      <c r="M50" s="157">
        <f t="shared" ca="1" si="20"/>
        <v>0</v>
      </c>
      <c r="N50" s="157">
        <f t="shared" ca="1" si="21"/>
        <v>0</v>
      </c>
      <c r="O50" s="158">
        <f t="shared" ca="1" si="30"/>
        <v>0</v>
      </c>
      <c r="P50" s="159">
        <f t="shared" ca="1" si="22"/>
        <v>0</v>
      </c>
      <c r="Q50" s="160">
        <f t="shared" ca="1" si="9"/>
        <v>0</v>
      </c>
      <c r="R50" s="160">
        <f ca="1">IF(LEN(B50)&gt;0,'OSNOVNA PLAČA'!F44,"")</f>
        <v>0</v>
      </c>
      <c r="S50" s="161"/>
      <c r="T50" s="33"/>
      <c r="AB50" s="107">
        <f>ROW()</f>
        <v>50</v>
      </c>
      <c r="AC50" s="108" t="e">
        <f t="shared" ca="1" si="26"/>
        <v>#N/A</v>
      </c>
      <c r="AD50" s="108" t="e">
        <f t="shared" ca="1" si="27"/>
        <v>#N/A</v>
      </c>
      <c r="AE50" s="109" t="e">
        <f t="shared" ca="1" si="31"/>
        <v>#N/A</v>
      </c>
      <c r="AF50" s="108" t="e">
        <f t="shared" ca="1" si="32"/>
        <v>#N/A</v>
      </c>
      <c r="AG50" s="109" t="e">
        <f t="shared" ca="1" si="33"/>
        <v>#N/A</v>
      </c>
      <c r="AH50" s="108" t="e">
        <f t="shared" ca="1" si="34"/>
        <v>#N/A</v>
      </c>
      <c r="AI50" s="108" t="e">
        <f t="shared" ca="1" si="16"/>
        <v>#N/A</v>
      </c>
      <c r="AJ50" s="110" t="e">
        <f t="shared" ca="1" si="17"/>
        <v>#N/A</v>
      </c>
      <c r="AK50" s="108" t="e">
        <f t="shared" ca="1" si="28"/>
        <v>#N/A</v>
      </c>
      <c r="AL50" s="108" t="e">
        <f t="shared" ca="1" si="29"/>
        <v>#N/A</v>
      </c>
    </row>
    <row r="51" spans="1:38" ht="24.75" customHeight="1" x14ac:dyDescent="0.25">
      <c r="A51" s="57">
        <v>36</v>
      </c>
      <c r="B51" s="265" t="str">
        <f t="shared" ca="1" si="23"/>
        <v>A36</v>
      </c>
      <c r="C51" s="265"/>
      <c r="D51" s="58" t="str">
        <f t="shared" ca="1" si="24"/>
        <v/>
      </c>
      <c r="E51" s="60" t="str">
        <f t="shared" ca="1" si="25"/>
        <v/>
      </c>
      <c r="F51" s="142">
        <f ca="1">IF(LEN(B51)&gt;0,SUM('OBRAČUNANA OSNOVNA PLAČA'!G45:L45),"")</f>
        <v>0</v>
      </c>
      <c r="G51" s="6"/>
      <c r="H51" s="6"/>
      <c r="I51" s="6"/>
      <c r="J51" s="6"/>
      <c r="K51" s="6"/>
      <c r="L51" s="156">
        <f t="shared" si="7"/>
        <v>0</v>
      </c>
      <c r="M51" s="157">
        <f t="shared" ca="1" si="20"/>
        <v>0</v>
      </c>
      <c r="N51" s="157">
        <f t="shared" ca="1" si="21"/>
        <v>0</v>
      </c>
      <c r="O51" s="158">
        <f t="shared" ca="1" si="30"/>
        <v>0</v>
      </c>
      <c r="P51" s="159">
        <f t="shared" ca="1" si="22"/>
        <v>0</v>
      </c>
      <c r="Q51" s="160">
        <f t="shared" ca="1" si="9"/>
        <v>0</v>
      </c>
      <c r="R51" s="160">
        <f ca="1">IF(LEN(B51)&gt;0,'OSNOVNA PLAČA'!F45,"")</f>
        <v>0</v>
      </c>
      <c r="S51" s="161"/>
      <c r="T51" s="33"/>
      <c r="AB51" s="107">
        <f>ROW()</f>
        <v>51</v>
      </c>
      <c r="AC51" s="108" t="e">
        <f t="shared" ca="1" si="26"/>
        <v>#N/A</v>
      </c>
      <c r="AD51" s="108" t="e">
        <f t="shared" ca="1" si="27"/>
        <v>#N/A</v>
      </c>
      <c r="AE51" s="109" t="e">
        <f t="shared" ca="1" si="31"/>
        <v>#N/A</v>
      </c>
      <c r="AF51" s="108" t="e">
        <f t="shared" ca="1" si="32"/>
        <v>#N/A</v>
      </c>
      <c r="AG51" s="109" t="e">
        <f t="shared" ca="1" si="33"/>
        <v>#N/A</v>
      </c>
      <c r="AH51" s="108" t="e">
        <f t="shared" ca="1" si="34"/>
        <v>#N/A</v>
      </c>
      <c r="AI51" s="108" t="e">
        <f t="shared" ca="1" si="16"/>
        <v>#N/A</v>
      </c>
      <c r="AJ51" s="110" t="e">
        <f t="shared" ca="1" si="17"/>
        <v>#N/A</v>
      </c>
      <c r="AK51" s="108" t="e">
        <f t="shared" ca="1" si="28"/>
        <v>#N/A</v>
      </c>
      <c r="AL51" s="108" t="e">
        <f t="shared" ca="1" si="29"/>
        <v>#N/A</v>
      </c>
    </row>
    <row r="52" spans="1:38" ht="24.75" customHeight="1" x14ac:dyDescent="0.25">
      <c r="A52" s="57">
        <v>37</v>
      </c>
      <c r="B52" s="265" t="str">
        <f t="shared" ca="1" si="23"/>
        <v>A37</v>
      </c>
      <c r="C52" s="265"/>
      <c r="D52" s="58" t="str">
        <f t="shared" ca="1" si="24"/>
        <v/>
      </c>
      <c r="E52" s="60" t="str">
        <f t="shared" ca="1" si="25"/>
        <v/>
      </c>
      <c r="F52" s="142">
        <f ca="1">IF(LEN(B52)&gt;0,SUM('OBRAČUNANA OSNOVNA PLAČA'!G46:L46),"")</f>
        <v>0</v>
      </c>
      <c r="G52" s="6"/>
      <c r="H52" s="6"/>
      <c r="I52" s="6"/>
      <c r="J52" s="6"/>
      <c r="K52" s="6"/>
      <c r="L52" s="156">
        <f t="shared" si="7"/>
        <v>0</v>
      </c>
      <c r="M52" s="157">
        <f t="shared" ca="1" si="20"/>
        <v>0</v>
      </c>
      <c r="N52" s="157">
        <f t="shared" ca="1" si="21"/>
        <v>0</v>
      </c>
      <c r="O52" s="158">
        <f t="shared" ca="1" si="30"/>
        <v>0</v>
      </c>
      <c r="P52" s="159">
        <f t="shared" ca="1" si="22"/>
        <v>0</v>
      </c>
      <c r="Q52" s="160">
        <f t="shared" ca="1" si="9"/>
        <v>0</v>
      </c>
      <c r="R52" s="160">
        <f ca="1">IF(LEN(B52)&gt;0,'OSNOVNA PLAČA'!F46,"")</f>
        <v>0</v>
      </c>
      <c r="S52" s="161"/>
      <c r="T52" s="33"/>
      <c r="AB52" s="107">
        <f>ROW()</f>
        <v>52</v>
      </c>
      <c r="AC52" s="108" t="e">
        <f t="shared" ca="1" si="26"/>
        <v>#N/A</v>
      </c>
      <c r="AD52" s="108" t="e">
        <f t="shared" ca="1" si="27"/>
        <v>#N/A</v>
      </c>
      <c r="AE52" s="109" t="e">
        <f t="shared" ca="1" si="31"/>
        <v>#N/A</v>
      </c>
      <c r="AF52" s="108" t="e">
        <f t="shared" ca="1" si="32"/>
        <v>#N/A</v>
      </c>
      <c r="AG52" s="109" t="e">
        <f t="shared" ca="1" si="33"/>
        <v>#N/A</v>
      </c>
      <c r="AH52" s="108" t="e">
        <f t="shared" ca="1" si="34"/>
        <v>#N/A</v>
      </c>
      <c r="AI52" s="108" t="e">
        <f t="shared" ca="1" si="16"/>
        <v>#N/A</v>
      </c>
      <c r="AJ52" s="110" t="e">
        <f t="shared" ca="1" si="17"/>
        <v>#N/A</v>
      </c>
      <c r="AK52" s="108" t="e">
        <f t="shared" ca="1" si="28"/>
        <v>#N/A</v>
      </c>
      <c r="AL52" s="108" t="e">
        <f t="shared" ca="1" si="29"/>
        <v>#N/A</v>
      </c>
    </row>
    <row r="53" spans="1:38" ht="24.75" customHeight="1" x14ac:dyDescent="0.25">
      <c r="A53" s="57">
        <v>38</v>
      </c>
      <c r="B53" s="265" t="str">
        <f t="shared" ca="1" si="23"/>
        <v>A38</v>
      </c>
      <c r="C53" s="265"/>
      <c r="D53" s="58" t="str">
        <f t="shared" ca="1" si="24"/>
        <v/>
      </c>
      <c r="E53" s="60" t="str">
        <f t="shared" ca="1" si="25"/>
        <v/>
      </c>
      <c r="F53" s="142">
        <f ca="1">IF(LEN(B53)&gt;0,SUM('OBRAČUNANA OSNOVNA PLAČA'!G47:L47),"")</f>
        <v>0</v>
      </c>
      <c r="G53" s="6"/>
      <c r="H53" s="6"/>
      <c r="I53" s="6"/>
      <c r="J53" s="6"/>
      <c r="K53" s="6"/>
      <c r="L53" s="156">
        <f t="shared" si="7"/>
        <v>0</v>
      </c>
      <c r="M53" s="157">
        <f t="shared" ca="1" si="20"/>
        <v>0</v>
      </c>
      <c r="N53" s="157">
        <f t="shared" ca="1" si="21"/>
        <v>0</v>
      </c>
      <c r="O53" s="158">
        <f t="shared" ca="1" si="30"/>
        <v>0</v>
      </c>
      <c r="P53" s="159">
        <f t="shared" ca="1" si="22"/>
        <v>0</v>
      </c>
      <c r="Q53" s="160">
        <f t="shared" ca="1" si="9"/>
        <v>0</v>
      </c>
      <c r="R53" s="160">
        <f ca="1">IF(LEN(B53)&gt;0,'OSNOVNA PLAČA'!F47,"")</f>
        <v>0</v>
      </c>
      <c r="S53" s="161"/>
      <c r="T53" s="33"/>
      <c r="AB53" s="107">
        <f>ROW()</f>
        <v>53</v>
      </c>
      <c r="AC53" s="108" t="e">
        <f t="shared" ca="1" si="26"/>
        <v>#N/A</v>
      </c>
      <c r="AD53" s="108" t="e">
        <f t="shared" ca="1" si="27"/>
        <v>#N/A</v>
      </c>
      <c r="AE53" s="109" t="e">
        <f t="shared" ca="1" si="31"/>
        <v>#N/A</v>
      </c>
      <c r="AF53" s="108" t="e">
        <f t="shared" ca="1" si="32"/>
        <v>#N/A</v>
      </c>
      <c r="AG53" s="109" t="e">
        <f t="shared" ca="1" si="33"/>
        <v>#N/A</v>
      </c>
      <c r="AH53" s="108" t="e">
        <f t="shared" ca="1" si="34"/>
        <v>#N/A</v>
      </c>
      <c r="AI53" s="108" t="e">
        <f t="shared" ca="1" si="16"/>
        <v>#N/A</v>
      </c>
      <c r="AJ53" s="110" t="e">
        <f t="shared" ca="1" si="17"/>
        <v>#N/A</v>
      </c>
      <c r="AK53" s="108" t="e">
        <f t="shared" ca="1" si="28"/>
        <v>#N/A</v>
      </c>
      <c r="AL53" s="108" t="e">
        <f t="shared" ca="1" si="29"/>
        <v>#N/A</v>
      </c>
    </row>
    <row r="54" spans="1:38" ht="24.75" customHeight="1" x14ac:dyDescent="0.25">
      <c r="A54" s="57">
        <v>39</v>
      </c>
      <c r="B54" s="265" t="str">
        <f t="shared" ca="1" si="23"/>
        <v>A39</v>
      </c>
      <c r="C54" s="265"/>
      <c r="D54" s="58" t="str">
        <f t="shared" ca="1" si="24"/>
        <v/>
      </c>
      <c r="E54" s="60" t="str">
        <f t="shared" ca="1" si="25"/>
        <v/>
      </c>
      <c r="F54" s="142">
        <f ca="1">IF(LEN(B54)&gt;0,SUM('OBRAČUNANA OSNOVNA PLAČA'!G48:L48),"")</f>
        <v>0</v>
      </c>
      <c r="G54" s="6"/>
      <c r="H54" s="6"/>
      <c r="I54" s="6"/>
      <c r="J54" s="6"/>
      <c r="K54" s="6"/>
      <c r="L54" s="156">
        <f t="shared" si="7"/>
        <v>0</v>
      </c>
      <c r="M54" s="157">
        <f t="shared" ca="1" si="20"/>
        <v>0</v>
      </c>
      <c r="N54" s="157">
        <f t="shared" ca="1" si="21"/>
        <v>0</v>
      </c>
      <c r="O54" s="158">
        <f t="shared" ca="1" si="30"/>
        <v>0</v>
      </c>
      <c r="P54" s="159">
        <f t="shared" ca="1" si="22"/>
        <v>0</v>
      </c>
      <c r="Q54" s="160">
        <f t="shared" ca="1" si="9"/>
        <v>0</v>
      </c>
      <c r="R54" s="160">
        <f ca="1">IF(LEN(B54)&gt;0,'OSNOVNA PLAČA'!F48,"")</f>
        <v>0</v>
      </c>
      <c r="S54" s="161"/>
      <c r="T54" s="33"/>
      <c r="AB54" s="107">
        <f>ROW()</f>
        <v>54</v>
      </c>
      <c r="AC54" s="108" t="e">
        <f t="shared" ca="1" si="26"/>
        <v>#N/A</v>
      </c>
      <c r="AD54" s="108" t="e">
        <f t="shared" ca="1" si="27"/>
        <v>#N/A</v>
      </c>
      <c r="AE54" s="109" t="e">
        <f t="shared" ca="1" si="31"/>
        <v>#N/A</v>
      </c>
      <c r="AF54" s="108" t="e">
        <f t="shared" ca="1" si="32"/>
        <v>#N/A</v>
      </c>
      <c r="AG54" s="109" t="e">
        <f t="shared" ca="1" si="33"/>
        <v>#N/A</v>
      </c>
      <c r="AH54" s="108" t="e">
        <f t="shared" ca="1" si="34"/>
        <v>#N/A</v>
      </c>
      <c r="AI54" s="108" t="e">
        <f t="shared" ca="1" si="16"/>
        <v>#N/A</v>
      </c>
      <c r="AJ54" s="110" t="e">
        <f t="shared" ca="1" si="17"/>
        <v>#N/A</v>
      </c>
      <c r="AK54" s="108" t="e">
        <f t="shared" ca="1" si="28"/>
        <v>#N/A</v>
      </c>
      <c r="AL54" s="108" t="e">
        <f t="shared" ca="1" si="29"/>
        <v>#N/A</v>
      </c>
    </row>
    <row r="55" spans="1:38" ht="24.75" customHeight="1" x14ac:dyDescent="0.25">
      <c r="A55" s="57">
        <v>40</v>
      </c>
      <c r="B55" s="265" t="str">
        <f t="shared" ca="1" si="23"/>
        <v>A40</v>
      </c>
      <c r="C55" s="265"/>
      <c r="D55" s="58" t="str">
        <f t="shared" ca="1" si="24"/>
        <v/>
      </c>
      <c r="E55" s="60" t="str">
        <f t="shared" ca="1" si="25"/>
        <v/>
      </c>
      <c r="F55" s="142">
        <f ca="1">IF(LEN(B55)&gt;0,SUM('OBRAČUNANA OSNOVNA PLAČA'!G49:L49),"")</f>
        <v>0</v>
      </c>
      <c r="G55" s="6"/>
      <c r="H55" s="6"/>
      <c r="I55" s="6"/>
      <c r="J55" s="6"/>
      <c r="K55" s="6"/>
      <c r="L55" s="156">
        <f t="shared" si="7"/>
        <v>0</v>
      </c>
      <c r="M55" s="157">
        <f t="shared" ca="1" si="20"/>
        <v>0</v>
      </c>
      <c r="N55" s="157">
        <f t="shared" ca="1" si="21"/>
        <v>0</v>
      </c>
      <c r="O55" s="158">
        <f t="shared" ca="1" si="30"/>
        <v>0</v>
      </c>
      <c r="P55" s="159">
        <f t="shared" ca="1" si="22"/>
        <v>0</v>
      </c>
      <c r="Q55" s="160">
        <f t="shared" ca="1" si="9"/>
        <v>0</v>
      </c>
      <c r="R55" s="160">
        <f ca="1">IF(LEN(B55)&gt;0,'OSNOVNA PLAČA'!F49,"")</f>
        <v>0</v>
      </c>
      <c r="S55" s="161"/>
      <c r="T55" s="33"/>
      <c r="AB55" s="107">
        <f>ROW()</f>
        <v>55</v>
      </c>
      <c r="AC55" s="108" t="e">
        <f t="shared" ca="1" si="26"/>
        <v>#N/A</v>
      </c>
      <c r="AD55" s="108" t="e">
        <f t="shared" ca="1" si="27"/>
        <v>#N/A</v>
      </c>
      <c r="AE55" s="109" t="e">
        <f t="shared" ca="1" si="31"/>
        <v>#N/A</v>
      </c>
      <c r="AF55" s="108" t="e">
        <f t="shared" ca="1" si="32"/>
        <v>#N/A</v>
      </c>
      <c r="AG55" s="109" t="e">
        <f t="shared" ca="1" si="33"/>
        <v>#N/A</v>
      </c>
      <c r="AH55" s="108" t="e">
        <f t="shared" ca="1" si="34"/>
        <v>#N/A</v>
      </c>
      <c r="AI55" s="108" t="e">
        <f t="shared" ca="1" si="16"/>
        <v>#N/A</v>
      </c>
      <c r="AJ55" s="110" t="e">
        <f t="shared" ca="1" si="17"/>
        <v>#N/A</v>
      </c>
      <c r="AK55" s="108" t="e">
        <f t="shared" ca="1" si="28"/>
        <v>#N/A</v>
      </c>
      <c r="AL55" s="108" t="e">
        <f t="shared" ca="1" si="29"/>
        <v>#N/A</v>
      </c>
    </row>
    <row r="56" spans="1:38" ht="24.75" customHeight="1" x14ac:dyDescent="0.25">
      <c r="A56" s="57">
        <v>41</v>
      </c>
      <c r="B56" s="265" t="str">
        <f t="shared" ca="1" si="23"/>
        <v>A41</v>
      </c>
      <c r="C56" s="265"/>
      <c r="D56" s="58" t="str">
        <f t="shared" ca="1" si="24"/>
        <v/>
      </c>
      <c r="E56" s="60" t="str">
        <f t="shared" ca="1" si="25"/>
        <v/>
      </c>
      <c r="F56" s="142">
        <f ca="1">IF(LEN(B56)&gt;0,SUM('OBRAČUNANA OSNOVNA PLAČA'!G50:L50),"")</f>
        <v>0</v>
      </c>
      <c r="G56" s="6"/>
      <c r="H56" s="6"/>
      <c r="I56" s="6"/>
      <c r="J56" s="6"/>
      <c r="K56" s="6"/>
      <c r="L56" s="156">
        <f t="shared" si="7"/>
        <v>0</v>
      </c>
      <c r="M56" s="157">
        <f t="shared" ca="1" si="20"/>
        <v>0</v>
      </c>
      <c r="N56" s="157">
        <f t="shared" ca="1" si="21"/>
        <v>0</v>
      </c>
      <c r="O56" s="158">
        <f t="shared" ca="1" si="30"/>
        <v>0</v>
      </c>
      <c r="P56" s="159">
        <f t="shared" ca="1" si="22"/>
        <v>0</v>
      </c>
      <c r="Q56" s="160">
        <f t="shared" ca="1" si="9"/>
        <v>0</v>
      </c>
      <c r="R56" s="160">
        <f ca="1">IF(LEN(B56)&gt;0,'OSNOVNA PLAČA'!F50,"")</f>
        <v>0</v>
      </c>
      <c r="S56" s="161"/>
      <c r="T56" s="33"/>
      <c r="AB56" s="107">
        <f>ROW()</f>
        <v>56</v>
      </c>
      <c r="AC56" s="108" t="e">
        <f t="shared" ca="1" si="26"/>
        <v>#N/A</v>
      </c>
      <c r="AD56" s="108" t="e">
        <f t="shared" ca="1" si="27"/>
        <v>#N/A</v>
      </c>
      <c r="AE56" s="109" t="e">
        <f t="shared" ca="1" si="31"/>
        <v>#N/A</v>
      </c>
      <c r="AF56" s="108" t="e">
        <f t="shared" ca="1" si="32"/>
        <v>#N/A</v>
      </c>
      <c r="AG56" s="109" t="e">
        <f t="shared" ca="1" si="33"/>
        <v>#N/A</v>
      </c>
      <c r="AH56" s="108" t="e">
        <f t="shared" ca="1" si="34"/>
        <v>#N/A</v>
      </c>
      <c r="AI56" s="108" t="e">
        <f t="shared" ca="1" si="16"/>
        <v>#N/A</v>
      </c>
      <c r="AJ56" s="110" t="e">
        <f t="shared" ca="1" si="17"/>
        <v>#N/A</v>
      </c>
      <c r="AK56" s="108" t="e">
        <f t="shared" ca="1" si="28"/>
        <v>#N/A</v>
      </c>
      <c r="AL56" s="108" t="e">
        <f t="shared" ca="1" si="29"/>
        <v>#N/A</v>
      </c>
    </row>
    <row r="57" spans="1:38" ht="24.75" customHeight="1" x14ac:dyDescent="0.25">
      <c r="A57" s="57">
        <v>42</v>
      </c>
      <c r="B57" s="265" t="str">
        <f t="shared" ca="1" si="23"/>
        <v>A42</v>
      </c>
      <c r="C57" s="265"/>
      <c r="D57" s="58" t="str">
        <f t="shared" ca="1" si="24"/>
        <v/>
      </c>
      <c r="E57" s="60" t="str">
        <f t="shared" ca="1" si="25"/>
        <v/>
      </c>
      <c r="F57" s="142">
        <f ca="1">IF(LEN(B57)&gt;0,SUM('OBRAČUNANA OSNOVNA PLAČA'!G51:L51),"")</f>
        <v>0</v>
      </c>
      <c r="G57" s="6"/>
      <c r="H57" s="6"/>
      <c r="I57" s="6"/>
      <c r="J57" s="6"/>
      <c r="K57" s="6"/>
      <c r="L57" s="156">
        <f t="shared" si="7"/>
        <v>0</v>
      </c>
      <c r="M57" s="157">
        <f t="shared" ca="1" si="20"/>
        <v>0</v>
      </c>
      <c r="N57" s="157">
        <f t="shared" ca="1" si="21"/>
        <v>0</v>
      </c>
      <c r="O57" s="158">
        <f t="shared" ca="1" si="30"/>
        <v>0</v>
      </c>
      <c r="P57" s="159">
        <f t="shared" ca="1" si="22"/>
        <v>0</v>
      </c>
      <c r="Q57" s="160">
        <f t="shared" ca="1" si="9"/>
        <v>0</v>
      </c>
      <c r="R57" s="160">
        <f ca="1">IF(LEN(B57)&gt;0,'OSNOVNA PLAČA'!F51,"")</f>
        <v>0</v>
      </c>
      <c r="S57" s="161"/>
      <c r="T57" s="33"/>
      <c r="AB57" s="107">
        <f>ROW()</f>
        <v>57</v>
      </c>
      <c r="AC57" s="108" t="e">
        <f t="shared" ca="1" si="26"/>
        <v>#N/A</v>
      </c>
      <c r="AD57" s="108" t="e">
        <f t="shared" ca="1" si="27"/>
        <v>#N/A</v>
      </c>
      <c r="AE57" s="109" t="e">
        <f t="shared" ca="1" si="31"/>
        <v>#N/A</v>
      </c>
      <c r="AF57" s="108" t="e">
        <f t="shared" ca="1" si="32"/>
        <v>#N/A</v>
      </c>
      <c r="AG57" s="109" t="e">
        <f t="shared" ca="1" si="33"/>
        <v>#N/A</v>
      </c>
      <c r="AH57" s="108" t="e">
        <f t="shared" ca="1" si="34"/>
        <v>#N/A</v>
      </c>
      <c r="AI57" s="108" t="e">
        <f t="shared" ca="1" si="16"/>
        <v>#N/A</v>
      </c>
      <c r="AJ57" s="110" t="e">
        <f t="shared" ca="1" si="17"/>
        <v>#N/A</v>
      </c>
      <c r="AK57" s="108" t="e">
        <f t="shared" ca="1" si="28"/>
        <v>#N/A</v>
      </c>
      <c r="AL57" s="108" t="e">
        <f t="shared" ca="1" si="29"/>
        <v>#N/A</v>
      </c>
    </row>
    <row r="58" spans="1:38" ht="24.75" customHeight="1" x14ac:dyDescent="0.25">
      <c r="A58" s="57">
        <v>43</v>
      </c>
      <c r="B58" s="265" t="str">
        <f t="shared" ca="1" si="23"/>
        <v>A43</v>
      </c>
      <c r="C58" s="265"/>
      <c r="D58" s="58" t="str">
        <f t="shared" ca="1" si="24"/>
        <v/>
      </c>
      <c r="E58" s="60" t="str">
        <f t="shared" ca="1" si="25"/>
        <v/>
      </c>
      <c r="F58" s="142">
        <f ca="1">IF(LEN(B58)&gt;0,SUM('OBRAČUNANA OSNOVNA PLAČA'!G52:L52),"")</f>
        <v>0</v>
      </c>
      <c r="G58" s="6"/>
      <c r="H58" s="6"/>
      <c r="I58" s="6"/>
      <c r="J58" s="6"/>
      <c r="K58" s="6"/>
      <c r="L58" s="156">
        <f t="shared" si="7"/>
        <v>0</v>
      </c>
      <c r="M58" s="157">
        <f t="shared" ca="1" si="20"/>
        <v>0</v>
      </c>
      <c r="N58" s="157">
        <f t="shared" ca="1" si="21"/>
        <v>0</v>
      </c>
      <c r="O58" s="158">
        <f t="shared" ca="1" si="30"/>
        <v>0</v>
      </c>
      <c r="P58" s="159">
        <f t="shared" ca="1" si="22"/>
        <v>0</v>
      </c>
      <c r="Q58" s="160">
        <f t="shared" ca="1" si="9"/>
        <v>0</v>
      </c>
      <c r="R58" s="160">
        <f ca="1">IF(LEN(B58)&gt;0,'OSNOVNA PLAČA'!F52,"")</f>
        <v>0</v>
      </c>
      <c r="S58" s="161"/>
      <c r="T58" s="33"/>
      <c r="AB58" s="107">
        <f>ROW()</f>
        <v>58</v>
      </c>
      <c r="AC58" s="108" t="e">
        <f t="shared" ca="1" si="26"/>
        <v>#N/A</v>
      </c>
      <c r="AD58" s="108" t="e">
        <f t="shared" ca="1" si="27"/>
        <v>#N/A</v>
      </c>
      <c r="AE58" s="109" t="e">
        <f t="shared" ca="1" si="31"/>
        <v>#N/A</v>
      </c>
      <c r="AF58" s="108" t="e">
        <f t="shared" ca="1" si="32"/>
        <v>#N/A</v>
      </c>
      <c r="AG58" s="109" t="e">
        <f t="shared" ca="1" si="33"/>
        <v>#N/A</v>
      </c>
      <c r="AH58" s="108" t="e">
        <f t="shared" ca="1" si="34"/>
        <v>#N/A</v>
      </c>
      <c r="AI58" s="108" t="e">
        <f t="shared" ca="1" si="16"/>
        <v>#N/A</v>
      </c>
      <c r="AJ58" s="110" t="e">
        <f t="shared" ca="1" si="17"/>
        <v>#N/A</v>
      </c>
      <c r="AK58" s="108" t="e">
        <f t="shared" ca="1" si="28"/>
        <v>#N/A</v>
      </c>
      <c r="AL58" s="108" t="e">
        <f t="shared" ca="1" si="29"/>
        <v>#N/A</v>
      </c>
    </row>
    <row r="59" spans="1:38" ht="24.75" customHeight="1" x14ac:dyDescent="0.25">
      <c r="A59" s="57">
        <v>44</v>
      </c>
      <c r="B59" s="265" t="str">
        <f t="shared" ca="1" si="23"/>
        <v>A44</v>
      </c>
      <c r="C59" s="265"/>
      <c r="D59" s="58" t="str">
        <f t="shared" ca="1" si="24"/>
        <v/>
      </c>
      <c r="E59" s="60" t="str">
        <f t="shared" ca="1" si="25"/>
        <v/>
      </c>
      <c r="F59" s="142">
        <f ca="1">IF(LEN(B59)&gt;0,SUM('OBRAČUNANA OSNOVNA PLAČA'!G53:L53),"")</f>
        <v>0</v>
      </c>
      <c r="G59" s="6"/>
      <c r="H59" s="6"/>
      <c r="I59" s="6"/>
      <c r="J59" s="6"/>
      <c r="K59" s="6"/>
      <c r="L59" s="156">
        <f t="shared" si="7"/>
        <v>0</v>
      </c>
      <c r="M59" s="157">
        <f t="shared" ca="1" si="20"/>
        <v>0</v>
      </c>
      <c r="N59" s="157">
        <f t="shared" ca="1" si="21"/>
        <v>0</v>
      </c>
      <c r="O59" s="158">
        <f t="shared" ca="1" si="30"/>
        <v>0</v>
      </c>
      <c r="P59" s="159">
        <f t="shared" ca="1" si="22"/>
        <v>0</v>
      </c>
      <c r="Q59" s="160">
        <f t="shared" ca="1" si="9"/>
        <v>0</v>
      </c>
      <c r="R59" s="160">
        <f ca="1">IF(LEN(B59)&gt;0,'OSNOVNA PLAČA'!F53,"")</f>
        <v>0</v>
      </c>
      <c r="S59" s="161"/>
      <c r="T59" s="33"/>
      <c r="AB59" s="107">
        <f>ROW()</f>
        <v>59</v>
      </c>
      <c r="AC59" s="108" t="e">
        <f t="shared" ca="1" si="26"/>
        <v>#N/A</v>
      </c>
      <c r="AD59" s="108" t="e">
        <f t="shared" ca="1" si="27"/>
        <v>#N/A</v>
      </c>
      <c r="AE59" s="109" t="e">
        <f t="shared" ca="1" si="31"/>
        <v>#N/A</v>
      </c>
      <c r="AF59" s="108" t="e">
        <f t="shared" ca="1" si="32"/>
        <v>#N/A</v>
      </c>
      <c r="AG59" s="109" t="e">
        <f t="shared" ca="1" si="33"/>
        <v>#N/A</v>
      </c>
      <c r="AH59" s="108" t="e">
        <f t="shared" ca="1" si="34"/>
        <v>#N/A</v>
      </c>
      <c r="AI59" s="108" t="e">
        <f t="shared" ca="1" si="16"/>
        <v>#N/A</v>
      </c>
      <c r="AJ59" s="110" t="e">
        <f t="shared" ca="1" si="17"/>
        <v>#N/A</v>
      </c>
      <c r="AK59" s="108" t="e">
        <f t="shared" ca="1" si="28"/>
        <v>#N/A</v>
      </c>
      <c r="AL59" s="108" t="e">
        <f t="shared" ca="1" si="29"/>
        <v>#N/A</v>
      </c>
    </row>
    <row r="60" spans="1:38" ht="24.75" customHeight="1" x14ac:dyDescent="0.25">
      <c r="A60" s="57">
        <v>45</v>
      </c>
      <c r="B60" s="265" t="str">
        <f t="shared" ca="1" si="23"/>
        <v>A45</v>
      </c>
      <c r="C60" s="265"/>
      <c r="D60" s="58" t="str">
        <f t="shared" ca="1" si="24"/>
        <v/>
      </c>
      <c r="E60" s="60" t="str">
        <f t="shared" ca="1" si="25"/>
        <v/>
      </c>
      <c r="F60" s="142">
        <f ca="1">IF(LEN(B60)&gt;0,SUM('OBRAČUNANA OSNOVNA PLAČA'!G54:L54),"")</f>
        <v>0</v>
      </c>
      <c r="G60" s="6"/>
      <c r="H60" s="6"/>
      <c r="I60" s="6"/>
      <c r="J60" s="6"/>
      <c r="K60" s="6"/>
      <c r="L60" s="156">
        <f t="shared" si="7"/>
        <v>0</v>
      </c>
      <c r="M60" s="157">
        <f t="shared" ca="1" si="20"/>
        <v>0</v>
      </c>
      <c r="N60" s="157">
        <f t="shared" ca="1" si="21"/>
        <v>0</v>
      </c>
      <c r="O60" s="158">
        <f t="shared" ca="1" si="30"/>
        <v>0</v>
      </c>
      <c r="P60" s="159">
        <f t="shared" ca="1" si="22"/>
        <v>0</v>
      </c>
      <c r="Q60" s="160">
        <f t="shared" ca="1" si="9"/>
        <v>0</v>
      </c>
      <c r="R60" s="160">
        <f ca="1">IF(LEN(B60)&gt;0,'OSNOVNA PLAČA'!F54,"")</f>
        <v>0</v>
      </c>
      <c r="S60" s="161"/>
      <c r="T60" s="33"/>
      <c r="AB60" s="107">
        <f>ROW()</f>
        <v>60</v>
      </c>
      <c r="AC60" s="108" t="e">
        <f t="shared" ca="1" si="26"/>
        <v>#N/A</v>
      </c>
      <c r="AD60" s="108" t="e">
        <f t="shared" ca="1" si="27"/>
        <v>#N/A</v>
      </c>
      <c r="AE60" s="109" t="e">
        <f t="shared" ca="1" si="31"/>
        <v>#N/A</v>
      </c>
      <c r="AF60" s="108" t="e">
        <f t="shared" ca="1" si="32"/>
        <v>#N/A</v>
      </c>
      <c r="AG60" s="109" t="e">
        <f t="shared" ca="1" si="33"/>
        <v>#N/A</v>
      </c>
      <c r="AH60" s="108" t="e">
        <f t="shared" ca="1" si="34"/>
        <v>#N/A</v>
      </c>
      <c r="AI60" s="108" t="e">
        <f t="shared" ca="1" si="16"/>
        <v>#N/A</v>
      </c>
      <c r="AJ60" s="110" t="e">
        <f t="shared" ca="1" si="17"/>
        <v>#N/A</v>
      </c>
      <c r="AK60" s="108" t="e">
        <f t="shared" ca="1" si="28"/>
        <v>#N/A</v>
      </c>
      <c r="AL60" s="108" t="e">
        <f t="shared" ca="1" si="29"/>
        <v>#N/A</v>
      </c>
    </row>
    <row r="61" spans="1:38" ht="24.75" customHeight="1" x14ac:dyDescent="0.25">
      <c r="A61" s="57">
        <v>46</v>
      </c>
      <c r="B61" s="265" t="str">
        <f t="shared" ca="1" si="23"/>
        <v>A46</v>
      </c>
      <c r="C61" s="265"/>
      <c r="D61" s="58" t="str">
        <f t="shared" ca="1" si="24"/>
        <v/>
      </c>
      <c r="E61" s="60" t="str">
        <f t="shared" ca="1" si="25"/>
        <v/>
      </c>
      <c r="F61" s="142">
        <f ca="1">IF(LEN(B61)&gt;0,SUM('OBRAČUNANA OSNOVNA PLAČA'!G55:L55),"")</f>
        <v>0</v>
      </c>
      <c r="G61" s="6"/>
      <c r="H61" s="6"/>
      <c r="I61" s="6"/>
      <c r="J61" s="6"/>
      <c r="K61" s="6"/>
      <c r="L61" s="156">
        <f t="shared" si="7"/>
        <v>0</v>
      </c>
      <c r="M61" s="157">
        <f t="shared" ca="1" si="20"/>
        <v>0</v>
      </c>
      <c r="N61" s="157">
        <f t="shared" ca="1" si="21"/>
        <v>0</v>
      </c>
      <c r="O61" s="158">
        <f t="shared" ca="1" si="30"/>
        <v>0</v>
      </c>
      <c r="P61" s="159">
        <f t="shared" ca="1" si="22"/>
        <v>0</v>
      </c>
      <c r="Q61" s="160">
        <f t="shared" ca="1" si="9"/>
        <v>0</v>
      </c>
      <c r="R61" s="160">
        <f ca="1">IF(LEN(B61)&gt;0,'OSNOVNA PLAČA'!F55,"")</f>
        <v>0</v>
      </c>
      <c r="S61" s="161"/>
      <c r="T61" s="33"/>
      <c r="AB61" s="107">
        <f>ROW()</f>
        <v>61</v>
      </c>
      <c r="AC61" s="108" t="e">
        <f t="shared" ca="1" si="26"/>
        <v>#N/A</v>
      </c>
      <c r="AD61" s="108" t="e">
        <f t="shared" ca="1" si="27"/>
        <v>#N/A</v>
      </c>
      <c r="AE61" s="109" t="e">
        <f t="shared" ca="1" si="31"/>
        <v>#N/A</v>
      </c>
      <c r="AF61" s="108" t="e">
        <f t="shared" ca="1" si="32"/>
        <v>#N/A</v>
      </c>
      <c r="AG61" s="109" t="e">
        <f t="shared" ca="1" si="33"/>
        <v>#N/A</v>
      </c>
      <c r="AH61" s="108" t="e">
        <f t="shared" ca="1" si="34"/>
        <v>#N/A</v>
      </c>
      <c r="AI61" s="108" t="e">
        <f t="shared" ca="1" si="16"/>
        <v>#N/A</v>
      </c>
      <c r="AJ61" s="110" t="e">
        <f t="shared" ca="1" si="17"/>
        <v>#N/A</v>
      </c>
      <c r="AK61" s="108" t="e">
        <f t="shared" ca="1" si="28"/>
        <v>#N/A</v>
      </c>
      <c r="AL61" s="108" t="e">
        <f t="shared" ca="1" si="29"/>
        <v>#N/A</v>
      </c>
    </row>
    <row r="62" spans="1:38" ht="24.75" customHeight="1" x14ac:dyDescent="0.25">
      <c r="A62" s="57">
        <v>47</v>
      </c>
      <c r="B62" s="265" t="str">
        <f t="shared" ca="1" si="23"/>
        <v>A47</v>
      </c>
      <c r="C62" s="265"/>
      <c r="D62" s="58" t="str">
        <f t="shared" ca="1" si="24"/>
        <v/>
      </c>
      <c r="E62" s="60" t="str">
        <f t="shared" ca="1" si="25"/>
        <v/>
      </c>
      <c r="F62" s="142">
        <f ca="1">IF(LEN(B62)&gt;0,SUM('OBRAČUNANA OSNOVNA PLAČA'!G56:L56),"")</f>
        <v>0</v>
      </c>
      <c r="G62" s="6"/>
      <c r="H62" s="6"/>
      <c r="I62" s="6"/>
      <c r="J62" s="6"/>
      <c r="K62" s="6"/>
      <c r="L62" s="156">
        <f t="shared" si="7"/>
        <v>0</v>
      </c>
      <c r="M62" s="157">
        <f t="shared" ca="1" si="20"/>
        <v>0</v>
      </c>
      <c r="N62" s="157">
        <f t="shared" ca="1" si="21"/>
        <v>0</v>
      </c>
      <c r="O62" s="158">
        <f t="shared" ca="1" si="30"/>
        <v>0</v>
      </c>
      <c r="P62" s="159">
        <f t="shared" ca="1" si="22"/>
        <v>0</v>
      </c>
      <c r="Q62" s="160">
        <f t="shared" ca="1" si="9"/>
        <v>0</v>
      </c>
      <c r="R62" s="160">
        <f ca="1">IF(LEN(B62)&gt;0,'OSNOVNA PLAČA'!F56,"")</f>
        <v>0</v>
      </c>
      <c r="S62" s="161"/>
      <c r="T62" s="33"/>
      <c r="AB62" s="107">
        <f>ROW()</f>
        <v>62</v>
      </c>
      <c r="AC62" s="108" t="e">
        <f t="shared" ca="1" si="26"/>
        <v>#N/A</v>
      </c>
      <c r="AD62" s="108" t="e">
        <f t="shared" ca="1" si="27"/>
        <v>#N/A</v>
      </c>
      <c r="AE62" s="109" t="e">
        <f t="shared" ca="1" si="31"/>
        <v>#N/A</v>
      </c>
      <c r="AF62" s="108" t="e">
        <f t="shared" ca="1" si="32"/>
        <v>#N/A</v>
      </c>
      <c r="AG62" s="109" t="e">
        <f t="shared" ca="1" si="33"/>
        <v>#N/A</v>
      </c>
      <c r="AH62" s="108" t="e">
        <f t="shared" ca="1" si="34"/>
        <v>#N/A</v>
      </c>
      <c r="AI62" s="108" t="e">
        <f t="shared" ca="1" si="16"/>
        <v>#N/A</v>
      </c>
      <c r="AJ62" s="110" t="e">
        <f t="shared" ca="1" si="17"/>
        <v>#N/A</v>
      </c>
      <c r="AK62" s="108" t="e">
        <f t="shared" ca="1" si="28"/>
        <v>#N/A</v>
      </c>
      <c r="AL62" s="108" t="e">
        <f t="shared" ca="1" si="29"/>
        <v>#N/A</v>
      </c>
    </row>
    <row r="63" spans="1:38" ht="24.75" customHeight="1" x14ac:dyDescent="0.25">
      <c r="A63" s="57">
        <v>48</v>
      </c>
      <c r="B63" s="265" t="str">
        <f t="shared" ca="1" si="23"/>
        <v>A48</v>
      </c>
      <c r="C63" s="265"/>
      <c r="D63" s="58" t="str">
        <f t="shared" ca="1" si="24"/>
        <v/>
      </c>
      <c r="E63" s="60" t="str">
        <f t="shared" ca="1" si="25"/>
        <v/>
      </c>
      <c r="F63" s="142">
        <f ca="1">IF(LEN(B63)&gt;0,SUM('OBRAČUNANA OSNOVNA PLAČA'!G57:L57),"")</f>
        <v>0</v>
      </c>
      <c r="G63" s="6"/>
      <c r="H63" s="6"/>
      <c r="I63" s="6"/>
      <c r="J63" s="6"/>
      <c r="K63" s="6"/>
      <c r="L63" s="156">
        <f t="shared" si="7"/>
        <v>0</v>
      </c>
      <c r="M63" s="157">
        <f t="shared" ca="1" si="20"/>
        <v>0</v>
      </c>
      <c r="N63" s="157">
        <f t="shared" ca="1" si="21"/>
        <v>0</v>
      </c>
      <c r="O63" s="158">
        <f t="shared" ca="1" si="30"/>
        <v>0</v>
      </c>
      <c r="P63" s="159">
        <f t="shared" ca="1" si="22"/>
        <v>0</v>
      </c>
      <c r="Q63" s="160">
        <f t="shared" ca="1" si="9"/>
        <v>0</v>
      </c>
      <c r="R63" s="160">
        <f ca="1">IF(LEN(B63)&gt;0,'OSNOVNA PLAČA'!F57,"")</f>
        <v>0</v>
      </c>
      <c r="S63" s="161"/>
      <c r="T63" s="33"/>
      <c r="AB63" s="107">
        <f>ROW()</f>
        <v>63</v>
      </c>
      <c r="AC63" s="108" t="e">
        <f t="shared" ca="1" si="26"/>
        <v>#N/A</v>
      </c>
      <c r="AD63" s="108" t="e">
        <f t="shared" ca="1" si="27"/>
        <v>#N/A</v>
      </c>
      <c r="AE63" s="109" t="e">
        <f t="shared" ca="1" si="31"/>
        <v>#N/A</v>
      </c>
      <c r="AF63" s="108" t="e">
        <f t="shared" ca="1" si="32"/>
        <v>#N/A</v>
      </c>
      <c r="AG63" s="109" t="e">
        <f t="shared" ca="1" si="33"/>
        <v>#N/A</v>
      </c>
      <c r="AH63" s="108" t="e">
        <f t="shared" ca="1" si="34"/>
        <v>#N/A</v>
      </c>
      <c r="AI63" s="108" t="e">
        <f t="shared" ca="1" si="16"/>
        <v>#N/A</v>
      </c>
      <c r="AJ63" s="110" t="e">
        <f t="shared" ca="1" si="17"/>
        <v>#N/A</v>
      </c>
      <c r="AK63" s="108" t="e">
        <f t="shared" ca="1" si="28"/>
        <v>#N/A</v>
      </c>
      <c r="AL63" s="108" t="e">
        <f t="shared" ca="1" si="29"/>
        <v>#N/A</v>
      </c>
    </row>
    <row r="64" spans="1:38" ht="24.75" customHeight="1" x14ac:dyDescent="0.25">
      <c r="A64" s="57">
        <v>49</v>
      </c>
      <c r="B64" s="265" t="str">
        <f t="shared" ca="1" si="23"/>
        <v>A49</v>
      </c>
      <c r="C64" s="265"/>
      <c r="D64" s="58" t="str">
        <f t="shared" ca="1" si="24"/>
        <v/>
      </c>
      <c r="E64" s="60" t="str">
        <f t="shared" ca="1" si="25"/>
        <v/>
      </c>
      <c r="F64" s="142">
        <f ca="1">IF(LEN(B64)&gt;0,SUM('OBRAČUNANA OSNOVNA PLAČA'!G58:L58),"")</f>
        <v>0</v>
      </c>
      <c r="G64" s="6"/>
      <c r="H64" s="6"/>
      <c r="I64" s="6"/>
      <c r="J64" s="6"/>
      <c r="K64" s="6"/>
      <c r="L64" s="156">
        <f t="shared" si="7"/>
        <v>0</v>
      </c>
      <c r="M64" s="157">
        <f t="shared" ca="1" si="20"/>
        <v>0</v>
      </c>
      <c r="N64" s="157">
        <f t="shared" ca="1" si="21"/>
        <v>0</v>
      </c>
      <c r="O64" s="158">
        <f t="shared" ca="1" si="30"/>
        <v>0</v>
      </c>
      <c r="P64" s="159">
        <f t="shared" ca="1" si="22"/>
        <v>0</v>
      </c>
      <c r="Q64" s="160">
        <f t="shared" ca="1" si="9"/>
        <v>0</v>
      </c>
      <c r="R64" s="160">
        <f ca="1">IF(LEN(B64)&gt;0,'OSNOVNA PLAČA'!F58,"")</f>
        <v>0</v>
      </c>
      <c r="S64" s="161"/>
      <c r="T64" s="33"/>
      <c r="AB64" s="107">
        <f>ROW()</f>
        <v>64</v>
      </c>
      <c r="AC64" s="108" t="e">
        <f t="shared" ca="1" si="26"/>
        <v>#N/A</v>
      </c>
      <c r="AD64" s="108" t="e">
        <f t="shared" ca="1" si="27"/>
        <v>#N/A</v>
      </c>
      <c r="AE64" s="109" t="e">
        <f t="shared" ca="1" si="31"/>
        <v>#N/A</v>
      </c>
      <c r="AF64" s="108" t="e">
        <f t="shared" ca="1" si="32"/>
        <v>#N/A</v>
      </c>
      <c r="AG64" s="109" t="e">
        <f t="shared" ca="1" si="33"/>
        <v>#N/A</v>
      </c>
      <c r="AH64" s="108" t="e">
        <f t="shared" ca="1" si="34"/>
        <v>#N/A</v>
      </c>
      <c r="AI64" s="108" t="e">
        <f t="shared" ca="1" si="16"/>
        <v>#N/A</v>
      </c>
      <c r="AJ64" s="110" t="e">
        <f t="shared" ca="1" si="17"/>
        <v>#N/A</v>
      </c>
      <c r="AK64" s="108" t="e">
        <f t="shared" ca="1" si="28"/>
        <v>#N/A</v>
      </c>
      <c r="AL64" s="108" t="e">
        <f t="shared" ca="1" si="29"/>
        <v>#N/A</v>
      </c>
    </row>
    <row r="65" spans="1:38" ht="24.75" customHeight="1" x14ac:dyDescent="0.25">
      <c r="A65" s="57">
        <v>50</v>
      </c>
      <c r="B65" s="265" t="str">
        <f t="shared" ca="1" si="23"/>
        <v>A50</v>
      </c>
      <c r="C65" s="265"/>
      <c r="D65" s="58" t="str">
        <f t="shared" ca="1" si="24"/>
        <v/>
      </c>
      <c r="E65" s="60" t="str">
        <f t="shared" ca="1" si="25"/>
        <v/>
      </c>
      <c r="F65" s="142">
        <f ca="1">IF(LEN(B65)&gt;0,SUM('OBRAČUNANA OSNOVNA PLAČA'!G59:L59),"")</f>
        <v>0</v>
      </c>
      <c r="G65" s="6"/>
      <c r="H65" s="6"/>
      <c r="I65" s="6"/>
      <c r="J65" s="6"/>
      <c r="K65" s="6"/>
      <c r="L65" s="156">
        <f t="shared" si="7"/>
        <v>0</v>
      </c>
      <c r="M65" s="157">
        <f t="shared" ca="1" si="20"/>
        <v>0</v>
      </c>
      <c r="N65" s="157">
        <f t="shared" ca="1" si="21"/>
        <v>0</v>
      </c>
      <c r="O65" s="158">
        <f t="shared" ca="1" si="30"/>
        <v>0</v>
      </c>
      <c r="P65" s="159">
        <f t="shared" ca="1" si="22"/>
        <v>0</v>
      </c>
      <c r="Q65" s="160">
        <f t="shared" ca="1" si="9"/>
        <v>0</v>
      </c>
      <c r="R65" s="160">
        <f ca="1">IF(LEN(B65)&gt;0,'OSNOVNA PLAČA'!F59,"")</f>
        <v>0</v>
      </c>
      <c r="S65" s="161"/>
      <c r="T65" s="33"/>
      <c r="AB65" s="107">
        <f>ROW()</f>
        <v>65</v>
      </c>
      <c r="AC65" s="108" t="e">
        <f t="shared" ca="1" si="26"/>
        <v>#N/A</v>
      </c>
      <c r="AD65" s="108" t="e">
        <f t="shared" ca="1" si="27"/>
        <v>#N/A</v>
      </c>
      <c r="AE65" s="109" t="e">
        <f t="shared" ca="1" si="31"/>
        <v>#N/A</v>
      </c>
      <c r="AF65" s="108" t="e">
        <f t="shared" ca="1" si="32"/>
        <v>#N/A</v>
      </c>
      <c r="AG65" s="109" t="e">
        <f t="shared" ca="1" si="33"/>
        <v>#N/A</v>
      </c>
      <c r="AH65" s="108" t="e">
        <f t="shared" ca="1" si="34"/>
        <v>#N/A</v>
      </c>
      <c r="AI65" s="108" t="e">
        <f t="shared" ca="1" si="16"/>
        <v>#N/A</v>
      </c>
      <c r="AJ65" s="110" t="e">
        <f t="shared" ca="1" si="17"/>
        <v>#N/A</v>
      </c>
      <c r="AK65" s="108" t="e">
        <f t="shared" ca="1" si="28"/>
        <v>#N/A</v>
      </c>
      <c r="AL65" s="108" t="e">
        <f t="shared" ca="1" si="29"/>
        <v>#N/A</v>
      </c>
    </row>
    <row r="66" spans="1:38" ht="24.75" customHeight="1" x14ac:dyDescent="0.25">
      <c r="A66" s="57">
        <v>51</v>
      </c>
      <c r="B66" s="265" t="str">
        <f t="shared" ca="1" si="23"/>
        <v>A51</v>
      </c>
      <c r="C66" s="265"/>
      <c r="D66" s="58" t="str">
        <f t="shared" ca="1" si="24"/>
        <v/>
      </c>
      <c r="E66" s="60" t="str">
        <f t="shared" ca="1" si="25"/>
        <v/>
      </c>
      <c r="F66" s="142">
        <f ca="1">IF(LEN(B66)&gt;0,SUM('OBRAČUNANA OSNOVNA PLAČA'!G60:L60),"")</f>
        <v>0</v>
      </c>
      <c r="G66" s="6"/>
      <c r="H66" s="6"/>
      <c r="I66" s="6"/>
      <c r="J66" s="6"/>
      <c r="K66" s="6"/>
      <c r="L66" s="156">
        <f t="shared" si="7"/>
        <v>0</v>
      </c>
      <c r="M66" s="157">
        <f t="shared" ca="1" si="20"/>
        <v>0</v>
      </c>
      <c r="N66" s="157">
        <f t="shared" ca="1" si="21"/>
        <v>0</v>
      </c>
      <c r="O66" s="158">
        <f t="shared" ca="1" si="30"/>
        <v>0</v>
      </c>
      <c r="P66" s="159">
        <f t="shared" ca="1" si="22"/>
        <v>0</v>
      </c>
      <c r="Q66" s="160">
        <f t="shared" ca="1" si="9"/>
        <v>0</v>
      </c>
      <c r="R66" s="160">
        <f ca="1">IF(LEN(B66)&gt;0,'OSNOVNA PLAČA'!F60,"")</f>
        <v>0</v>
      </c>
      <c r="S66" s="161"/>
      <c r="T66" s="33"/>
      <c r="AB66" s="107">
        <f>ROW()</f>
        <v>66</v>
      </c>
      <c r="AC66" s="108" t="e">
        <f t="shared" ca="1" si="26"/>
        <v>#N/A</v>
      </c>
      <c r="AD66" s="108" t="e">
        <f t="shared" ca="1" si="27"/>
        <v>#N/A</v>
      </c>
      <c r="AE66" s="109" t="e">
        <f t="shared" ca="1" si="31"/>
        <v>#N/A</v>
      </c>
      <c r="AF66" s="108" t="e">
        <f t="shared" ca="1" si="32"/>
        <v>#N/A</v>
      </c>
      <c r="AG66" s="109" t="e">
        <f t="shared" ca="1" si="33"/>
        <v>#N/A</v>
      </c>
      <c r="AH66" s="108" t="e">
        <f t="shared" ca="1" si="34"/>
        <v>#N/A</v>
      </c>
      <c r="AI66" s="108" t="e">
        <f t="shared" ca="1" si="16"/>
        <v>#N/A</v>
      </c>
      <c r="AJ66" s="110" t="e">
        <f t="shared" ca="1" si="17"/>
        <v>#N/A</v>
      </c>
      <c r="AK66" s="108" t="e">
        <f t="shared" ca="1" si="28"/>
        <v>#N/A</v>
      </c>
      <c r="AL66" s="108" t="e">
        <f t="shared" ca="1" si="29"/>
        <v>#N/A</v>
      </c>
    </row>
    <row r="67" spans="1:38" ht="24.75" customHeight="1" x14ac:dyDescent="0.25">
      <c r="A67" s="57">
        <v>52</v>
      </c>
      <c r="B67" s="265" t="str">
        <f t="shared" ca="1" si="23"/>
        <v>A52</v>
      </c>
      <c r="C67" s="265"/>
      <c r="D67" s="58" t="str">
        <f t="shared" ca="1" si="24"/>
        <v/>
      </c>
      <c r="E67" s="60" t="str">
        <f t="shared" ca="1" si="25"/>
        <v/>
      </c>
      <c r="F67" s="142">
        <f ca="1">IF(LEN(B67)&gt;0,SUM('OBRAČUNANA OSNOVNA PLAČA'!G61:L61),"")</f>
        <v>0</v>
      </c>
      <c r="G67" s="6"/>
      <c r="H67" s="6"/>
      <c r="I67" s="6"/>
      <c r="J67" s="6"/>
      <c r="K67" s="6"/>
      <c r="L67" s="156">
        <f t="shared" si="7"/>
        <v>0</v>
      </c>
      <c r="M67" s="157">
        <f t="shared" ca="1" si="20"/>
        <v>0</v>
      </c>
      <c r="N67" s="157">
        <f t="shared" ca="1" si="21"/>
        <v>0</v>
      </c>
      <c r="O67" s="158">
        <f t="shared" ca="1" si="30"/>
        <v>0</v>
      </c>
      <c r="P67" s="159">
        <f t="shared" ca="1" si="22"/>
        <v>0</v>
      </c>
      <c r="Q67" s="160">
        <f t="shared" ca="1" si="9"/>
        <v>0</v>
      </c>
      <c r="R67" s="160">
        <f ca="1">IF(LEN(B67)&gt;0,'OSNOVNA PLAČA'!F61,"")</f>
        <v>0</v>
      </c>
      <c r="S67" s="161"/>
      <c r="T67" s="33"/>
      <c r="AB67" s="107">
        <f>ROW()</f>
        <v>67</v>
      </c>
      <c r="AC67" s="108" t="e">
        <f t="shared" ca="1" si="26"/>
        <v>#N/A</v>
      </c>
      <c r="AD67" s="108" t="e">
        <f t="shared" ca="1" si="27"/>
        <v>#N/A</v>
      </c>
      <c r="AE67" s="109" t="e">
        <f t="shared" ca="1" si="31"/>
        <v>#N/A</v>
      </c>
      <c r="AF67" s="108" t="e">
        <f t="shared" ca="1" si="32"/>
        <v>#N/A</v>
      </c>
      <c r="AG67" s="109" t="e">
        <f t="shared" ca="1" si="33"/>
        <v>#N/A</v>
      </c>
      <c r="AH67" s="108" t="e">
        <f t="shared" ca="1" si="34"/>
        <v>#N/A</v>
      </c>
      <c r="AI67" s="108" t="e">
        <f t="shared" ca="1" si="16"/>
        <v>#N/A</v>
      </c>
      <c r="AJ67" s="110" t="e">
        <f t="shared" ca="1" si="17"/>
        <v>#N/A</v>
      </c>
      <c r="AK67" s="108" t="e">
        <f t="shared" ca="1" si="28"/>
        <v>#N/A</v>
      </c>
      <c r="AL67" s="108" t="e">
        <f t="shared" ca="1" si="29"/>
        <v>#N/A</v>
      </c>
    </row>
    <row r="68" spans="1:38" ht="24.75" customHeight="1" x14ac:dyDescent="0.25">
      <c r="A68" s="57">
        <v>53</v>
      </c>
      <c r="B68" s="265" t="str">
        <f t="shared" ca="1" si="23"/>
        <v>A53</v>
      </c>
      <c r="C68" s="265"/>
      <c r="D68" s="58" t="str">
        <f t="shared" ca="1" si="24"/>
        <v/>
      </c>
      <c r="E68" s="60" t="str">
        <f t="shared" ca="1" si="25"/>
        <v/>
      </c>
      <c r="F68" s="142">
        <f ca="1">IF(LEN(B68)&gt;0,SUM('OBRAČUNANA OSNOVNA PLAČA'!G62:L62),"")</f>
        <v>0</v>
      </c>
      <c r="G68" s="6"/>
      <c r="H68" s="6"/>
      <c r="I68" s="6"/>
      <c r="J68" s="6"/>
      <c r="K68" s="6"/>
      <c r="L68" s="156">
        <f t="shared" si="7"/>
        <v>0</v>
      </c>
      <c r="M68" s="157">
        <f t="shared" ca="1" si="20"/>
        <v>0</v>
      </c>
      <c r="N68" s="157">
        <f t="shared" ca="1" si="21"/>
        <v>0</v>
      </c>
      <c r="O68" s="158">
        <f t="shared" ca="1" si="30"/>
        <v>0</v>
      </c>
      <c r="P68" s="159">
        <f t="shared" ca="1" si="22"/>
        <v>0</v>
      </c>
      <c r="Q68" s="160">
        <f t="shared" ca="1" si="9"/>
        <v>0</v>
      </c>
      <c r="R68" s="160">
        <f ca="1">IF(LEN(B68)&gt;0,'OSNOVNA PLAČA'!F62,"")</f>
        <v>0</v>
      </c>
      <c r="S68" s="161"/>
      <c r="T68" s="33"/>
      <c r="AB68" s="107">
        <f>ROW()</f>
        <v>68</v>
      </c>
      <c r="AC68" s="108" t="e">
        <f t="shared" ca="1" si="26"/>
        <v>#N/A</v>
      </c>
      <c r="AD68" s="108" t="e">
        <f t="shared" ca="1" si="27"/>
        <v>#N/A</v>
      </c>
      <c r="AE68" s="109" t="e">
        <f t="shared" ca="1" si="31"/>
        <v>#N/A</v>
      </c>
      <c r="AF68" s="108" t="e">
        <f t="shared" ca="1" si="32"/>
        <v>#N/A</v>
      </c>
      <c r="AG68" s="109" t="e">
        <f t="shared" ca="1" si="33"/>
        <v>#N/A</v>
      </c>
      <c r="AH68" s="108" t="e">
        <f t="shared" ca="1" si="34"/>
        <v>#N/A</v>
      </c>
      <c r="AI68" s="108" t="e">
        <f t="shared" ca="1" si="16"/>
        <v>#N/A</v>
      </c>
      <c r="AJ68" s="110" t="e">
        <f t="shared" ca="1" si="17"/>
        <v>#N/A</v>
      </c>
      <c r="AK68" s="108" t="e">
        <f t="shared" ca="1" si="28"/>
        <v>#N/A</v>
      </c>
      <c r="AL68" s="108" t="e">
        <f t="shared" ca="1" si="29"/>
        <v>#N/A</v>
      </c>
    </row>
    <row r="69" spans="1:38" ht="24.75" customHeight="1" x14ac:dyDescent="0.25">
      <c r="A69" s="57">
        <v>54</v>
      </c>
      <c r="B69" s="265" t="str">
        <f t="shared" ca="1" si="23"/>
        <v>A54</v>
      </c>
      <c r="C69" s="265"/>
      <c r="D69" s="58" t="str">
        <f t="shared" ca="1" si="24"/>
        <v/>
      </c>
      <c r="E69" s="60" t="str">
        <f t="shared" ca="1" si="25"/>
        <v/>
      </c>
      <c r="F69" s="142">
        <f ca="1">IF(LEN(B69)&gt;0,SUM('OBRAČUNANA OSNOVNA PLAČA'!G63:L63),"")</f>
        <v>0</v>
      </c>
      <c r="G69" s="6"/>
      <c r="H69" s="6"/>
      <c r="I69" s="6"/>
      <c r="J69" s="6"/>
      <c r="K69" s="6"/>
      <c r="L69" s="156">
        <f t="shared" si="7"/>
        <v>0</v>
      </c>
      <c r="M69" s="157">
        <f t="shared" ca="1" si="20"/>
        <v>0</v>
      </c>
      <c r="N69" s="157">
        <f t="shared" ca="1" si="21"/>
        <v>0</v>
      </c>
      <c r="O69" s="158">
        <f t="shared" ca="1" si="30"/>
        <v>0</v>
      </c>
      <c r="P69" s="159">
        <f t="shared" ca="1" si="22"/>
        <v>0</v>
      </c>
      <c r="Q69" s="160">
        <f t="shared" ca="1" si="9"/>
        <v>0</v>
      </c>
      <c r="R69" s="160">
        <f ca="1">IF(LEN(B69)&gt;0,'OSNOVNA PLAČA'!F63,"")</f>
        <v>0</v>
      </c>
      <c r="S69" s="161"/>
      <c r="T69" s="33"/>
      <c r="AB69" s="107">
        <f>ROW()</f>
        <v>69</v>
      </c>
      <c r="AC69" s="108" t="e">
        <f t="shared" ca="1" si="26"/>
        <v>#N/A</v>
      </c>
      <c r="AD69" s="108" t="e">
        <f t="shared" ca="1" si="27"/>
        <v>#N/A</v>
      </c>
      <c r="AE69" s="109" t="e">
        <f t="shared" ca="1" si="31"/>
        <v>#N/A</v>
      </c>
      <c r="AF69" s="108" t="e">
        <f t="shared" ca="1" si="32"/>
        <v>#N/A</v>
      </c>
      <c r="AG69" s="109" t="e">
        <f t="shared" ca="1" si="33"/>
        <v>#N/A</v>
      </c>
      <c r="AH69" s="108" t="e">
        <f t="shared" ca="1" si="34"/>
        <v>#N/A</v>
      </c>
      <c r="AI69" s="108" t="e">
        <f t="shared" ca="1" si="16"/>
        <v>#N/A</v>
      </c>
      <c r="AJ69" s="110" t="e">
        <f t="shared" ca="1" si="17"/>
        <v>#N/A</v>
      </c>
      <c r="AK69" s="108" t="e">
        <f t="shared" ca="1" si="28"/>
        <v>#N/A</v>
      </c>
      <c r="AL69" s="108" t="e">
        <f t="shared" ca="1" si="29"/>
        <v>#N/A</v>
      </c>
    </row>
    <row r="70" spans="1:38" ht="24.75" customHeight="1" x14ac:dyDescent="0.25">
      <c r="A70" s="57">
        <v>55</v>
      </c>
      <c r="B70" s="265" t="str">
        <f t="shared" ca="1" si="23"/>
        <v>A55</v>
      </c>
      <c r="C70" s="265"/>
      <c r="D70" s="58" t="str">
        <f t="shared" ca="1" si="24"/>
        <v/>
      </c>
      <c r="E70" s="60" t="str">
        <f t="shared" ca="1" si="25"/>
        <v/>
      </c>
      <c r="F70" s="142">
        <f ca="1">IF(LEN(B70)&gt;0,SUM('OBRAČUNANA OSNOVNA PLAČA'!G64:L64),"")</f>
        <v>0</v>
      </c>
      <c r="G70" s="6"/>
      <c r="H70" s="6"/>
      <c r="I70" s="6"/>
      <c r="J70" s="6"/>
      <c r="K70" s="6"/>
      <c r="L70" s="156">
        <f t="shared" si="7"/>
        <v>0</v>
      </c>
      <c r="M70" s="157">
        <f t="shared" ca="1" si="20"/>
        <v>0</v>
      </c>
      <c r="N70" s="157">
        <f t="shared" ca="1" si="21"/>
        <v>0</v>
      </c>
      <c r="O70" s="158">
        <f t="shared" ca="1" si="30"/>
        <v>0</v>
      </c>
      <c r="P70" s="159">
        <f t="shared" ca="1" si="22"/>
        <v>0</v>
      </c>
      <c r="Q70" s="160">
        <f t="shared" ca="1" si="9"/>
        <v>0</v>
      </c>
      <c r="R70" s="160">
        <f ca="1">IF(LEN(B70)&gt;0,'OSNOVNA PLAČA'!F64,"")</f>
        <v>0</v>
      </c>
      <c r="S70" s="161"/>
      <c r="T70" s="33"/>
      <c r="AB70" s="107">
        <f>ROW()</f>
        <v>70</v>
      </c>
      <c r="AC70" s="108" t="e">
        <f t="shared" ca="1" si="26"/>
        <v>#N/A</v>
      </c>
      <c r="AD70" s="108" t="e">
        <f t="shared" ca="1" si="27"/>
        <v>#N/A</v>
      </c>
      <c r="AE70" s="109" t="e">
        <f t="shared" ca="1" si="31"/>
        <v>#N/A</v>
      </c>
      <c r="AF70" s="108" t="e">
        <f t="shared" ca="1" si="32"/>
        <v>#N/A</v>
      </c>
      <c r="AG70" s="109" t="e">
        <f t="shared" ca="1" si="33"/>
        <v>#N/A</v>
      </c>
      <c r="AH70" s="108" t="e">
        <f t="shared" ca="1" si="34"/>
        <v>#N/A</v>
      </c>
      <c r="AI70" s="108" t="e">
        <f t="shared" ca="1" si="16"/>
        <v>#N/A</v>
      </c>
      <c r="AJ70" s="110" t="e">
        <f t="shared" ca="1" si="17"/>
        <v>#N/A</v>
      </c>
      <c r="AK70" s="108" t="e">
        <f t="shared" ca="1" si="28"/>
        <v>#N/A</v>
      </c>
      <c r="AL70" s="108" t="e">
        <f t="shared" ca="1" si="29"/>
        <v>#N/A</v>
      </c>
    </row>
    <row r="71" spans="1:38" ht="24.75" customHeight="1" x14ac:dyDescent="0.25">
      <c r="A71" s="57">
        <v>56</v>
      </c>
      <c r="B71" s="265" t="str">
        <f t="shared" ca="1" si="23"/>
        <v>A56</v>
      </c>
      <c r="C71" s="265"/>
      <c r="D71" s="58" t="str">
        <f t="shared" ca="1" si="24"/>
        <v/>
      </c>
      <c r="E71" s="60" t="str">
        <f t="shared" ca="1" si="25"/>
        <v/>
      </c>
      <c r="F71" s="142">
        <f ca="1">IF(LEN(B71)&gt;0,SUM('OBRAČUNANA OSNOVNA PLAČA'!G65:L65),"")</f>
        <v>0</v>
      </c>
      <c r="G71" s="6"/>
      <c r="H71" s="6"/>
      <c r="I71" s="6"/>
      <c r="J71" s="6"/>
      <c r="K71" s="6"/>
      <c r="L71" s="156">
        <f t="shared" si="7"/>
        <v>0</v>
      </c>
      <c r="M71" s="157">
        <f t="shared" ca="1" si="20"/>
        <v>0</v>
      </c>
      <c r="N71" s="157">
        <f t="shared" ca="1" si="21"/>
        <v>0</v>
      </c>
      <c r="O71" s="158">
        <f t="shared" ca="1" si="30"/>
        <v>0</v>
      </c>
      <c r="P71" s="159">
        <f t="shared" ca="1" si="22"/>
        <v>0</v>
      </c>
      <c r="Q71" s="160">
        <f t="shared" ca="1" si="9"/>
        <v>0</v>
      </c>
      <c r="R71" s="160">
        <f ca="1">IF(LEN(B71)&gt;0,'OSNOVNA PLAČA'!F65,"")</f>
        <v>0</v>
      </c>
      <c r="S71" s="161"/>
      <c r="T71" s="33"/>
      <c r="AB71" s="107">
        <f>ROW()</f>
        <v>71</v>
      </c>
      <c r="AC71" s="108" t="e">
        <f t="shared" ca="1" si="26"/>
        <v>#N/A</v>
      </c>
      <c r="AD71" s="108" t="e">
        <f t="shared" ca="1" si="27"/>
        <v>#N/A</v>
      </c>
      <c r="AE71" s="109" t="e">
        <f t="shared" ca="1" si="31"/>
        <v>#N/A</v>
      </c>
      <c r="AF71" s="108" t="e">
        <f t="shared" ca="1" si="32"/>
        <v>#N/A</v>
      </c>
      <c r="AG71" s="109" t="e">
        <f t="shared" ca="1" si="33"/>
        <v>#N/A</v>
      </c>
      <c r="AH71" s="108" t="e">
        <f t="shared" ca="1" si="34"/>
        <v>#N/A</v>
      </c>
      <c r="AI71" s="108" t="e">
        <f t="shared" ca="1" si="16"/>
        <v>#N/A</v>
      </c>
      <c r="AJ71" s="110" t="e">
        <f t="shared" ca="1" si="17"/>
        <v>#N/A</v>
      </c>
      <c r="AK71" s="108" t="e">
        <f t="shared" ca="1" si="28"/>
        <v>#N/A</v>
      </c>
      <c r="AL71" s="108" t="e">
        <f t="shared" ca="1" si="29"/>
        <v>#N/A</v>
      </c>
    </row>
    <row r="72" spans="1:38" ht="24.75" customHeight="1" x14ac:dyDescent="0.25">
      <c r="A72" s="57">
        <v>57</v>
      </c>
      <c r="B72" s="265" t="str">
        <f t="shared" ca="1" si="23"/>
        <v>A57</v>
      </c>
      <c r="C72" s="265"/>
      <c r="D72" s="58" t="str">
        <f t="shared" ca="1" si="24"/>
        <v/>
      </c>
      <c r="E72" s="60" t="str">
        <f t="shared" ca="1" si="25"/>
        <v/>
      </c>
      <c r="F72" s="142">
        <f ca="1">IF(LEN(B72)&gt;0,SUM('OBRAČUNANA OSNOVNA PLAČA'!G66:L66),"")</f>
        <v>0</v>
      </c>
      <c r="G72" s="6"/>
      <c r="H72" s="6"/>
      <c r="I72" s="6"/>
      <c r="J72" s="6"/>
      <c r="K72" s="6"/>
      <c r="L72" s="156">
        <f t="shared" si="7"/>
        <v>0</v>
      </c>
      <c r="M72" s="157">
        <f t="shared" ca="1" si="20"/>
        <v>0</v>
      </c>
      <c r="N72" s="157">
        <f t="shared" ca="1" si="21"/>
        <v>0</v>
      </c>
      <c r="O72" s="158">
        <f t="shared" ca="1" si="30"/>
        <v>0</v>
      </c>
      <c r="P72" s="159">
        <f t="shared" ca="1" si="22"/>
        <v>0</v>
      </c>
      <c r="Q72" s="160">
        <f t="shared" ca="1" si="9"/>
        <v>0</v>
      </c>
      <c r="R72" s="160">
        <f ca="1">IF(LEN(B72)&gt;0,'OSNOVNA PLAČA'!F66,"")</f>
        <v>0</v>
      </c>
      <c r="S72" s="161"/>
      <c r="T72" s="33"/>
      <c r="AB72" s="107">
        <f>ROW()</f>
        <v>72</v>
      </c>
      <c r="AC72" s="108" t="e">
        <f t="shared" ca="1" si="26"/>
        <v>#N/A</v>
      </c>
      <c r="AD72" s="108" t="e">
        <f t="shared" ca="1" si="27"/>
        <v>#N/A</v>
      </c>
      <c r="AE72" s="109" t="e">
        <f t="shared" ca="1" si="31"/>
        <v>#N/A</v>
      </c>
      <c r="AF72" s="108" t="e">
        <f t="shared" ca="1" si="32"/>
        <v>#N/A</v>
      </c>
      <c r="AG72" s="109" t="e">
        <f t="shared" ca="1" si="33"/>
        <v>#N/A</v>
      </c>
      <c r="AH72" s="108" t="e">
        <f t="shared" ca="1" si="34"/>
        <v>#N/A</v>
      </c>
      <c r="AI72" s="108" t="e">
        <f t="shared" ca="1" si="16"/>
        <v>#N/A</v>
      </c>
      <c r="AJ72" s="110" t="e">
        <f t="shared" ca="1" si="17"/>
        <v>#N/A</v>
      </c>
      <c r="AK72" s="108" t="e">
        <f t="shared" ca="1" si="28"/>
        <v>#N/A</v>
      </c>
      <c r="AL72" s="108" t="e">
        <f t="shared" ca="1" si="29"/>
        <v>#N/A</v>
      </c>
    </row>
    <row r="73" spans="1:38" ht="24.75" customHeight="1" x14ac:dyDescent="0.25">
      <c r="A73" s="57">
        <v>58</v>
      </c>
      <c r="B73" s="265" t="str">
        <f t="shared" ca="1" si="23"/>
        <v>A58</v>
      </c>
      <c r="C73" s="265"/>
      <c r="D73" s="58" t="str">
        <f t="shared" ca="1" si="24"/>
        <v/>
      </c>
      <c r="E73" s="60" t="str">
        <f t="shared" ca="1" si="25"/>
        <v/>
      </c>
      <c r="F73" s="142">
        <f ca="1">IF(LEN(B73)&gt;0,SUM('OBRAČUNANA OSNOVNA PLAČA'!G67:L67),"")</f>
        <v>0</v>
      </c>
      <c r="G73" s="6"/>
      <c r="H73" s="6"/>
      <c r="I73" s="6"/>
      <c r="J73" s="6"/>
      <c r="K73" s="6"/>
      <c r="L73" s="156">
        <f t="shared" si="7"/>
        <v>0</v>
      </c>
      <c r="M73" s="157">
        <f t="shared" ca="1" si="20"/>
        <v>0</v>
      </c>
      <c r="N73" s="157">
        <f t="shared" ca="1" si="21"/>
        <v>0</v>
      </c>
      <c r="O73" s="158">
        <f t="shared" ca="1" si="30"/>
        <v>0</v>
      </c>
      <c r="P73" s="159">
        <f t="shared" ca="1" si="22"/>
        <v>0</v>
      </c>
      <c r="Q73" s="160">
        <f t="shared" ca="1" si="9"/>
        <v>0</v>
      </c>
      <c r="R73" s="160">
        <f ca="1">IF(LEN(B73)&gt;0,'OSNOVNA PLAČA'!F67,"")</f>
        <v>0</v>
      </c>
      <c r="S73" s="161"/>
      <c r="T73" s="33"/>
      <c r="AB73" s="107">
        <f>ROW()</f>
        <v>73</v>
      </c>
      <c r="AC73" s="108" t="e">
        <f t="shared" ca="1" si="26"/>
        <v>#N/A</v>
      </c>
      <c r="AD73" s="108" t="e">
        <f t="shared" ca="1" si="27"/>
        <v>#N/A</v>
      </c>
      <c r="AE73" s="109" t="e">
        <f t="shared" ca="1" si="31"/>
        <v>#N/A</v>
      </c>
      <c r="AF73" s="108" t="e">
        <f t="shared" ca="1" si="32"/>
        <v>#N/A</v>
      </c>
      <c r="AG73" s="109" t="e">
        <f t="shared" ca="1" si="33"/>
        <v>#N/A</v>
      </c>
      <c r="AH73" s="108" t="e">
        <f t="shared" ca="1" si="34"/>
        <v>#N/A</v>
      </c>
      <c r="AI73" s="108" t="e">
        <f t="shared" ca="1" si="16"/>
        <v>#N/A</v>
      </c>
      <c r="AJ73" s="110" t="e">
        <f t="shared" ca="1" si="17"/>
        <v>#N/A</v>
      </c>
      <c r="AK73" s="108" t="e">
        <f t="shared" ca="1" si="28"/>
        <v>#N/A</v>
      </c>
      <c r="AL73" s="108" t="e">
        <f t="shared" ca="1" si="29"/>
        <v>#N/A</v>
      </c>
    </row>
    <row r="74" spans="1:38" ht="24.75" customHeight="1" x14ac:dyDescent="0.25">
      <c r="A74" s="57">
        <v>59</v>
      </c>
      <c r="B74" s="265" t="str">
        <f t="shared" ca="1" si="23"/>
        <v>A59</v>
      </c>
      <c r="C74" s="265"/>
      <c r="D74" s="58" t="str">
        <f t="shared" ca="1" si="24"/>
        <v/>
      </c>
      <c r="E74" s="60" t="str">
        <f t="shared" ca="1" si="25"/>
        <v/>
      </c>
      <c r="F74" s="142">
        <f ca="1">IF(LEN(B74)&gt;0,SUM('OBRAČUNANA OSNOVNA PLAČA'!G68:L68),"")</f>
        <v>0</v>
      </c>
      <c r="G74" s="6"/>
      <c r="H74" s="6"/>
      <c r="I74" s="6"/>
      <c r="J74" s="6"/>
      <c r="K74" s="6"/>
      <c r="L74" s="156">
        <f t="shared" si="7"/>
        <v>0</v>
      </c>
      <c r="M74" s="157">
        <f t="shared" ca="1" si="20"/>
        <v>0</v>
      </c>
      <c r="N74" s="157">
        <f t="shared" ca="1" si="21"/>
        <v>0</v>
      </c>
      <c r="O74" s="158">
        <f t="shared" ca="1" si="30"/>
        <v>0</v>
      </c>
      <c r="P74" s="159">
        <f t="shared" ca="1" si="22"/>
        <v>0</v>
      </c>
      <c r="Q74" s="160">
        <f t="shared" ca="1" si="9"/>
        <v>0</v>
      </c>
      <c r="R74" s="160">
        <f ca="1">IF(LEN(B74)&gt;0,'OSNOVNA PLAČA'!F68,"")</f>
        <v>0</v>
      </c>
      <c r="S74" s="161"/>
      <c r="T74" s="33"/>
      <c r="AB74" s="107">
        <f>ROW()</f>
        <v>74</v>
      </c>
      <c r="AC74" s="108" t="e">
        <f t="shared" ca="1" si="26"/>
        <v>#N/A</v>
      </c>
      <c r="AD74" s="108" t="e">
        <f t="shared" ca="1" si="27"/>
        <v>#N/A</v>
      </c>
      <c r="AE74" s="109" t="e">
        <f t="shared" ca="1" si="31"/>
        <v>#N/A</v>
      </c>
      <c r="AF74" s="108" t="e">
        <f t="shared" ca="1" si="32"/>
        <v>#N/A</v>
      </c>
      <c r="AG74" s="109" t="e">
        <f t="shared" ca="1" si="33"/>
        <v>#N/A</v>
      </c>
      <c r="AH74" s="108" t="e">
        <f t="shared" ca="1" si="34"/>
        <v>#N/A</v>
      </c>
      <c r="AI74" s="108" t="e">
        <f t="shared" ca="1" si="16"/>
        <v>#N/A</v>
      </c>
      <c r="AJ74" s="110" t="e">
        <f t="shared" ca="1" si="17"/>
        <v>#N/A</v>
      </c>
      <c r="AK74" s="108" t="e">
        <f t="shared" ca="1" si="28"/>
        <v>#N/A</v>
      </c>
      <c r="AL74" s="108" t="e">
        <f t="shared" ca="1" si="29"/>
        <v>#N/A</v>
      </c>
    </row>
    <row r="75" spans="1:38" ht="24.75" customHeight="1" x14ac:dyDescent="0.25">
      <c r="A75" s="57">
        <v>60</v>
      </c>
      <c r="B75" s="265" t="str">
        <f t="shared" ca="1" si="23"/>
        <v>A60</v>
      </c>
      <c r="C75" s="265"/>
      <c r="D75" s="58" t="str">
        <f t="shared" ca="1" si="24"/>
        <v/>
      </c>
      <c r="E75" s="60" t="str">
        <f t="shared" ca="1" si="25"/>
        <v/>
      </c>
      <c r="F75" s="142">
        <f ca="1">IF(LEN(B75)&gt;0,SUM('OBRAČUNANA OSNOVNA PLAČA'!G69:L69),"")</f>
        <v>0</v>
      </c>
      <c r="G75" s="6"/>
      <c r="H75" s="6"/>
      <c r="I75" s="6"/>
      <c r="J75" s="6"/>
      <c r="K75" s="6"/>
      <c r="L75" s="156">
        <f t="shared" si="7"/>
        <v>0</v>
      </c>
      <c r="M75" s="157">
        <f t="shared" ca="1" si="20"/>
        <v>0</v>
      </c>
      <c r="N75" s="157">
        <f t="shared" ca="1" si="21"/>
        <v>0</v>
      </c>
      <c r="O75" s="158">
        <f t="shared" ca="1" si="30"/>
        <v>0</v>
      </c>
      <c r="P75" s="159">
        <f t="shared" ca="1" si="22"/>
        <v>0</v>
      </c>
      <c r="Q75" s="160">
        <f t="shared" ca="1" si="9"/>
        <v>0</v>
      </c>
      <c r="R75" s="160">
        <f ca="1">IF(LEN(B75)&gt;0,'OSNOVNA PLAČA'!F69,"")</f>
        <v>0</v>
      </c>
      <c r="S75" s="161"/>
      <c r="T75" s="33"/>
      <c r="AB75" s="107">
        <f>ROW()</f>
        <v>75</v>
      </c>
      <c r="AC75" s="108" t="e">
        <f t="shared" ca="1" si="26"/>
        <v>#N/A</v>
      </c>
      <c r="AD75" s="108" t="e">
        <f t="shared" ca="1" si="27"/>
        <v>#N/A</v>
      </c>
      <c r="AE75" s="109" t="e">
        <f t="shared" ca="1" si="31"/>
        <v>#N/A</v>
      </c>
      <c r="AF75" s="108" t="e">
        <f t="shared" ca="1" si="32"/>
        <v>#N/A</v>
      </c>
      <c r="AG75" s="109" t="e">
        <f t="shared" ca="1" si="33"/>
        <v>#N/A</v>
      </c>
      <c r="AH75" s="108" t="e">
        <f t="shared" ca="1" si="34"/>
        <v>#N/A</v>
      </c>
      <c r="AI75" s="108" t="e">
        <f t="shared" ca="1" si="16"/>
        <v>#N/A</v>
      </c>
      <c r="AJ75" s="110" t="e">
        <f t="shared" ca="1" si="17"/>
        <v>#N/A</v>
      </c>
      <c r="AK75" s="108" t="e">
        <f t="shared" ca="1" si="28"/>
        <v>#N/A</v>
      </c>
      <c r="AL75" s="108" t="e">
        <f t="shared" ca="1" si="29"/>
        <v>#N/A</v>
      </c>
    </row>
    <row r="76" spans="1:38" ht="24.75" customHeight="1" x14ac:dyDescent="0.25">
      <c r="A76" s="57">
        <v>61</v>
      </c>
      <c r="B76" s="265" t="str">
        <f t="shared" ca="1" si="23"/>
        <v>A61</v>
      </c>
      <c r="C76" s="265"/>
      <c r="D76" s="58" t="str">
        <f t="shared" ca="1" si="24"/>
        <v/>
      </c>
      <c r="E76" s="60" t="str">
        <f t="shared" ca="1" si="25"/>
        <v/>
      </c>
      <c r="F76" s="142">
        <f ca="1">IF(LEN(B76)&gt;0,SUM('OBRAČUNANA OSNOVNA PLAČA'!G70:L70),"")</f>
        <v>0</v>
      </c>
      <c r="G76" s="6"/>
      <c r="H76" s="6"/>
      <c r="I76" s="6"/>
      <c r="J76" s="6"/>
      <c r="K76" s="6"/>
      <c r="L76" s="156">
        <f t="shared" si="7"/>
        <v>0</v>
      </c>
      <c r="M76" s="157">
        <f t="shared" ca="1" si="20"/>
        <v>0</v>
      </c>
      <c r="N76" s="157">
        <f t="shared" ca="1" si="21"/>
        <v>0</v>
      </c>
      <c r="O76" s="158">
        <f t="shared" ca="1" si="30"/>
        <v>0</v>
      </c>
      <c r="P76" s="159">
        <f t="shared" ca="1" si="22"/>
        <v>0</v>
      </c>
      <c r="Q76" s="160">
        <f t="shared" ca="1" si="9"/>
        <v>0</v>
      </c>
      <c r="R76" s="160">
        <f ca="1">IF(LEN(B76)&gt;0,'OSNOVNA PLAČA'!F70,"")</f>
        <v>0</v>
      </c>
      <c r="S76" s="161"/>
      <c r="T76" s="33"/>
      <c r="AB76" s="107">
        <f>ROW()</f>
        <v>76</v>
      </c>
      <c r="AC76" s="108" t="e">
        <f t="shared" ca="1" si="26"/>
        <v>#N/A</v>
      </c>
      <c r="AD76" s="108" t="e">
        <f t="shared" ca="1" si="27"/>
        <v>#N/A</v>
      </c>
      <c r="AE76" s="109" t="e">
        <f t="shared" ca="1" si="31"/>
        <v>#N/A</v>
      </c>
      <c r="AF76" s="108" t="e">
        <f t="shared" ca="1" si="32"/>
        <v>#N/A</v>
      </c>
      <c r="AG76" s="109" t="e">
        <f t="shared" ca="1" si="33"/>
        <v>#N/A</v>
      </c>
      <c r="AH76" s="108" t="e">
        <f t="shared" ca="1" si="34"/>
        <v>#N/A</v>
      </c>
      <c r="AI76" s="108" t="e">
        <f t="shared" ca="1" si="16"/>
        <v>#N/A</v>
      </c>
      <c r="AJ76" s="110" t="e">
        <f t="shared" ca="1" si="17"/>
        <v>#N/A</v>
      </c>
      <c r="AK76" s="108" t="e">
        <f t="shared" ca="1" si="28"/>
        <v>#N/A</v>
      </c>
      <c r="AL76" s="108" t="e">
        <f t="shared" ca="1" si="29"/>
        <v>#N/A</v>
      </c>
    </row>
    <row r="77" spans="1:38" ht="24.75" customHeight="1" x14ac:dyDescent="0.25">
      <c r="A77" s="57">
        <v>62</v>
      </c>
      <c r="B77" s="265" t="str">
        <f t="shared" ca="1" si="23"/>
        <v>A62</v>
      </c>
      <c r="C77" s="265"/>
      <c r="D77" s="58" t="str">
        <f t="shared" ca="1" si="24"/>
        <v/>
      </c>
      <c r="E77" s="60" t="str">
        <f t="shared" ca="1" si="25"/>
        <v/>
      </c>
      <c r="F77" s="142">
        <f ca="1">IF(LEN(B77)&gt;0,SUM('OBRAČUNANA OSNOVNA PLAČA'!G71:L71),"")</f>
        <v>0</v>
      </c>
      <c r="G77" s="6"/>
      <c r="H77" s="6"/>
      <c r="I77" s="6"/>
      <c r="J77" s="6"/>
      <c r="K77" s="6"/>
      <c r="L77" s="156">
        <f t="shared" si="7"/>
        <v>0</v>
      </c>
      <c r="M77" s="157">
        <f t="shared" ca="1" si="20"/>
        <v>0</v>
      </c>
      <c r="N77" s="157">
        <f t="shared" ca="1" si="21"/>
        <v>0</v>
      </c>
      <c r="O77" s="158">
        <f t="shared" ca="1" si="30"/>
        <v>0</v>
      </c>
      <c r="P77" s="159">
        <f t="shared" ca="1" si="22"/>
        <v>0</v>
      </c>
      <c r="Q77" s="160">
        <f t="shared" ca="1" si="9"/>
        <v>0</v>
      </c>
      <c r="R77" s="160">
        <f ca="1">IF(LEN(B77)&gt;0,'OSNOVNA PLAČA'!F71,"")</f>
        <v>0</v>
      </c>
      <c r="S77" s="161"/>
      <c r="T77" s="33"/>
      <c r="AB77" s="107">
        <f>ROW()</f>
        <v>77</v>
      </c>
      <c r="AC77" s="108" t="e">
        <f t="shared" ca="1" si="26"/>
        <v>#N/A</v>
      </c>
      <c r="AD77" s="108" t="e">
        <f t="shared" ca="1" si="27"/>
        <v>#N/A</v>
      </c>
      <c r="AE77" s="109" t="e">
        <f t="shared" ca="1" si="31"/>
        <v>#N/A</v>
      </c>
      <c r="AF77" s="108" t="e">
        <f t="shared" ca="1" si="32"/>
        <v>#N/A</v>
      </c>
      <c r="AG77" s="109" t="e">
        <f t="shared" ca="1" si="33"/>
        <v>#N/A</v>
      </c>
      <c r="AH77" s="108" t="e">
        <f t="shared" ca="1" si="34"/>
        <v>#N/A</v>
      </c>
      <c r="AI77" s="108" t="e">
        <f t="shared" ca="1" si="16"/>
        <v>#N/A</v>
      </c>
      <c r="AJ77" s="110" t="e">
        <f t="shared" ca="1" si="17"/>
        <v>#N/A</v>
      </c>
      <c r="AK77" s="108" t="e">
        <f t="shared" ca="1" si="28"/>
        <v>#N/A</v>
      </c>
      <c r="AL77" s="108" t="e">
        <f t="shared" ca="1" si="29"/>
        <v>#N/A</v>
      </c>
    </row>
    <row r="78" spans="1:38" ht="24.75" customHeight="1" x14ac:dyDescent="0.25">
      <c r="A78" s="57">
        <v>63</v>
      </c>
      <c r="B78" s="265" t="str">
        <f t="shared" ca="1" si="23"/>
        <v>A63</v>
      </c>
      <c r="C78" s="265"/>
      <c r="D78" s="58" t="str">
        <f t="shared" ca="1" si="24"/>
        <v/>
      </c>
      <c r="E78" s="60" t="str">
        <f t="shared" ca="1" si="25"/>
        <v/>
      </c>
      <c r="F78" s="142">
        <f ca="1">IF(LEN(B78)&gt;0,SUM('OBRAČUNANA OSNOVNA PLAČA'!G72:L72),"")</f>
        <v>0</v>
      </c>
      <c r="G78" s="6"/>
      <c r="H78" s="6"/>
      <c r="I78" s="6"/>
      <c r="J78" s="6"/>
      <c r="K78" s="6"/>
      <c r="L78" s="156">
        <f t="shared" si="7"/>
        <v>0</v>
      </c>
      <c r="M78" s="157">
        <f t="shared" ca="1" si="20"/>
        <v>0</v>
      </c>
      <c r="N78" s="157">
        <f t="shared" ca="1" si="21"/>
        <v>0</v>
      </c>
      <c r="O78" s="158">
        <f t="shared" ca="1" si="30"/>
        <v>0</v>
      </c>
      <c r="P78" s="159">
        <f t="shared" ca="1" si="22"/>
        <v>0</v>
      </c>
      <c r="Q78" s="160">
        <f t="shared" ca="1" si="9"/>
        <v>0</v>
      </c>
      <c r="R78" s="160">
        <f ca="1">IF(LEN(B78)&gt;0,'OSNOVNA PLAČA'!F72,"")</f>
        <v>0</v>
      </c>
      <c r="S78" s="161"/>
      <c r="T78" s="33"/>
      <c r="AB78" s="107">
        <f>ROW()</f>
        <v>78</v>
      </c>
      <c r="AC78" s="108" t="e">
        <f t="shared" ca="1" si="26"/>
        <v>#N/A</v>
      </c>
      <c r="AD78" s="108" t="e">
        <f t="shared" ca="1" si="27"/>
        <v>#N/A</v>
      </c>
      <c r="AE78" s="109" t="e">
        <f t="shared" ca="1" si="31"/>
        <v>#N/A</v>
      </c>
      <c r="AF78" s="108" t="e">
        <f t="shared" ca="1" si="32"/>
        <v>#N/A</v>
      </c>
      <c r="AG78" s="109" t="e">
        <f t="shared" ca="1" si="33"/>
        <v>#N/A</v>
      </c>
      <c r="AH78" s="108" t="e">
        <f t="shared" ca="1" si="34"/>
        <v>#N/A</v>
      </c>
      <c r="AI78" s="108" t="e">
        <f t="shared" ca="1" si="16"/>
        <v>#N/A</v>
      </c>
      <c r="AJ78" s="110" t="e">
        <f t="shared" ca="1" si="17"/>
        <v>#N/A</v>
      </c>
      <c r="AK78" s="108" t="e">
        <f t="shared" ca="1" si="28"/>
        <v>#N/A</v>
      </c>
      <c r="AL78" s="108" t="e">
        <f t="shared" ca="1" si="29"/>
        <v>#N/A</v>
      </c>
    </row>
    <row r="79" spans="1:38" ht="24.75" customHeight="1" x14ac:dyDescent="0.25">
      <c r="A79" s="57">
        <v>64</v>
      </c>
      <c r="B79" s="265" t="str">
        <f t="shared" ca="1" si="23"/>
        <v>A64</v>
      </c>
      <c r="C79" s="265"/>
      <c r="D79" s="58" t="str">
        <f t="shared" ca="1" si="24"/>
        <v/>
      </c>
      <c r="E79" s="60" t="str">
        <f t="shared" ca="1" si="25"/>
        <v/>
      </c>
      <c r="F79" s="142">
        <f ca="1">IF(LEN(B79)&gt;0,SUM('OBRAČUNANA OSNOVNA PLAČA'!G73:L73),"")</f>
        <v>0</v>
      </c>
      <c r="G79" s="6"/>
      <c r="H79" s="6"/>
      <c r="I79" s="6"/>
      <c r="J79" s="6"/>
      <c r="K79" s="6"/>
      <c r="L79" s="156">
        <f t="shared" si="7"/>
        <v>0</v>
      </c>
      <c r="M79" s="157">
        <f t="shared" ca="1" si="20"/>
        <v>0</v>
      </c>
      <c r="N79" s="157">
        <f t="shared" ca="1" si="21"/>
        <v>0</v>
      </c>
      <c r="O79" s="158">
        <f t="shared" ca="1" si="30"/>
        <v>0</v>
      </c>
      <c r="P79" s="159">
        <f t="shared" ca="1" si="22"/>
        <v>0</v>
      </c>
      <c r="Q79" s="160">
        <f t="shared" ca="1" si="9"/>
        <v>0</v>
      </c>
      <c r="R79" s="160">
        <f ca="1">IF(LEN(B79)&gt;0,'OSNOVNA PLAČA'!F73,"")</f>
        <v>0</v>
      </c>
      <c r="S79" s="161"/>
      <c r="T79" s="33"/>
      <c r="AB79" s="107">
        <f>ROW()</f>
        <v>79</v>
      </c>
      <c r="AC79" s="108" t="e">
        <f t="shared" ca="1" si="26"/>
        <v>#N/A</v>
      </c>
      <c r="AD79" s="108" t="e">
        <f t="shared" ca="1" si="27"/>
        <v>#N/A</v>
      </c>
      <c r="AE79" s="109" t="e">
        <f t="shared" ca="1" si="31"/>
        <v>#N/A</v>
      </c>
      <c r="AF79" s="108" t="e">
        <f t="shared" ca="1" si="32"/>
        <v>#N/A</v>
      </c>
      <c r="AG79" s="109" t="e">
        <f t="shared" ca="1" si="33"/>
        <v>#N/A</v>
      </c>
      <c r="AH79" s="108" t="e">
        <f t="shared" ca="1" si="34"/>
        <v>#N/A</v>
      </c>
      <c r="AI79" s="108" t="e">
        <f t="shared" ca="1" si="16"/>
        <v>#N/A</v>
      </c>
      <c r="AJ79" s="110" t="e">
        <f t="shared" ca="1" si="17"/>
        <v>#N/A</v>
      </c>
      <c r="AK79" s="108" t="e">
        <f t="shared" ca="1" si="28"/>
        <v>#N/A</v>
      </c>
      <c r="AL79" s="108" t="e">
        <f t="shared" ca="1" si="29"/>
        <v>#N/A</v>
      </c>
    </row>
    <row r="80" spans="1:38" ht="24.75" customHeight="1" x14ac:dyDescent="0.25">
      <c r="A80" s="57">
        <v>65</v>
      </c>
      <c r="B80" s="265" t="str">
        <f t="shared" ca="1" si="23"/>
        <v>A65</v>
      </c>
      <c r="C80" s="265"/>
      <c r="D80" s="58" t="str">
        <f t="shared" ca="1" si="24"/>
        <v/>
      </c>
      <c r="E80" s="60" t="str">
        <f t="shared" ca="1" si="25"/>
        <v/>
      </c>
      <c r="F80" s="142">
        <f ca="1">IF(LEN(B80)&gt;0,SUM('OBRAČUNANA OSNOVNA PLAČA'!G74:L74),"")</f>
        <v>0</v>
      </c>
      <c r="G80" s="6"/>
      <c r="H80" s="6"/>
      <c r="I80" s="6"/>
      <c r="J80" s="6"/>
      <c r="K80" s="6"/>
      <c r="L80" s="156">
        <f t="shared" ref="L80:L115" si="35">+G80+H80+I80+J80+K80</f>
        <v>0</v>
      </c>
      <c r="M80" s="157">
        <f t="shared" ca="1" si="20"/>
        <v>0</v>
      </c>
      <c r="N80" s="157">
        <f t="shared" ca="1" si="21"/>
        <v>0</v>
      </c>
      <c r="O80" s="158">
        <f t="shared" ref="O80:O115" ca="1" si="36">IF(LEN(B80)&gt;0,M80*$P$117,"")</f>
        <v>0</v>
      </c>
      <c r="P80" s="159">
        <f t="shared" ca="1" si="22"/>
        <v>0</v>
      </c>
      <c r="Q80" s="160">
        <f t="shared" ref="Q80:Q115" ca="1" si="37">MIN(P80,R80)</f>
        <v>0</v>
      </c>
      <c r="R80" s="160">
        <f ca="1">IF(LEN(B80)&gt;0,'OSNOVNA PLAČA'!F74,"")</f>
        <v>0</v>
      </c>
      <c r="S80" s="161"/>
      <c r="T80" s="33"/>
      <c r="AB80" s="107">
        <f>ROW()</f>
        <v>80</v>
      </c>
      <c r="AC80" s="108" t="e">
        <f t="shared" ca="1" si="26"/>
        <v>#N/A</v>
      </c>
      <c r="AD80" s="108" t="e">
        <f t="shared" ca="1" si="27"/>
        <v>#N/A</v>
      </c>
      <c r="AE80" s="109" t="e">
        <f t="shared" ref="AE80:AE111" ca="1" si="38">IF(AC80&gt;=AD80,"-",$L80/(5*MAX($M$121:$M$122)))</f>
        <v>#N/A</v>
      </c>
      <c r="AF80" s="108" t="e">
        <f t="shared" ref="AF80:AF115" ca="1" si="39">IF(AC80&gt;=AD80,"-",$L80/(5*MAX($M$121:$M$122))*AK80)</f>
        <v>#N/A</v>
      </c>
      <c r="AG80" s="109" t="e">
        <f t="shared" ref="AG80:AG115" ca="1" si="40">IF(AE80="-","-",AE80*$AF$117)</f>
        <v>#N/A</v>
      </c>
      <c r="AH80" s="108" t="e">
        <f t="shared" ref="AH80:AH115" ca="1" si="41">IF(AF80="-","-",AF80*$AF$117)</f>
        <v>#N/A</v>
      </c>
      <c r="AI80" s="108" t="e">
        <f t="shared" ref="AI80:AI115" ca="1" si="42">IF(AG80="-",0,MIN(AH80,R80))</f>
        <v>#N/A</v>
      </c>
      <c r="AJ80" s="110" t="e">
        <f t="shared" ref="AJ80:AJ115" ca="1" si="43">+AD80-AC80</f>
        <v>#N/A</v>
      </c>
      <c r="AK80" s="108" t="e">
        <f t="shared" ca="1" si="28"/>
        <v>#N/A</v>
      </c>
      <c r="AL80" s="108" t="e">
        <f t="shared" ca="1" si="29"/>
        <v>#N/A</v>
      </c>
    </row>
    <row r="81" spans="1:38" ht="24.75" customHeight="1" x14ac:dyDescent="0.25">
      <c r="A81" s="57">
        <v>66</v>
      </c>
      <c r="B81" s="265" t="str">
        <f t="shared" ca="1" si="23"/>
        <v>A66</v>
      </c>
      <c r="C81" s="265"/>
      <c r="D81" s="58" t="str">
        <f t="shared" ca="1" si="24"/>
        <v/>
      </c>
      <c r="E81" s="60" t="str">
        <f t="shared" ca="1" si="25"/>
        <v/>
      </c>
      <c r="F81" s="142">
        <f ca="1">IF(LEN(B81)&gt;0,SUM('OBRAČUNANA OSNOVNA PLAČA'!G75:L75),"")</f>
        <v>0</v>
      </c>
      <c r="G81" s="6"/>
      <c r="H81" s="6"/>
      <c r="I81" s="6"/>
      <c r="J81" s="6"/>
      <c r="K81" s="6"/>
      <c r="L81" s="156">
        <f t="shared" si="35"/>
        <v>0</v>
      </c>
      <c r="M81" s="157">
        <f t="shared" ref="M81:M115" ca="1" si="44">IF(LEN(B81)&gt;0,L81/5,"")</f>
        <v>0</v>
      </c>
      <c r="N81" s="157">
        <f t="shared" ref="N81:N115" ca="1" si="45">IF(LEN(B81)&gt;0,F81*M81,"")</f>
        <v>0</v>
      </c>
      <c r="O81" s="158">
        <f t="shared" ca="1" si="36"/>
        <v>0</v>
      </c>
      <c r="P81" s="159">
        <f t="shared" ref="P81:P115" ca="1" si="46">IF(LEN(B81)&gt;0,F81*O81,"")</f>
        <v>0</v>
      </c>
      <c r="Q81" s="160">
        <f t="shared" ca="1" si="37"/>
        <v>0</v>
      </c>
      <c r="R81" s="160">
        <f ca="1">IF(LEN(B81)&gt;0,'OSNOVNA PLAČA'!F75,"")</f>
        <v>0</v>
      </c>
      <c r="S81" s="161"/>
      <c r="T81" s="33"/>
      <c r="AB81" s="107">
        <f>ROW()</f>
        <v>81</v>
      </c>
      <c r="AC81" s="108" t="e">
        <f t="shared" ca="1" si="26"/>
        <v>#N/A</v>
      </c>
      <c r="AD81" s="108" t="e">
        <f t="shared" ca="1" si="27"/>
        <v>#N/A</v>
      </c>
      <c r="AE81" s="109" t="e">
        <f t="shared" ca="1" si="38"/>
        <v>#N/A</v>
      </c>
      <c r="AF81" s="108" t="e">
        <f t="shared" ca="1" si="39"/>
        <v>#N/A</v>
      </c>
      <c r="AG81" s="109" t="e">
        <f t="shared" ca="1" si="40"/>
        <v>#N/A</v>
      </c>
      <c r="AH81" s="108" t="e">
        <f t="shared" ca="1" si="41"/>
        <v>#N/A</v>
      </c>
      <c r="AI81" s="108" t="e">
        <f t="shared" ca="1" si="42"/>
        <v>#N/A</v>
      </c>
      <c r="AJ81" s="110" t="e">
        <f t="shared" ca="1" si="43"/>
        <v>#N/A</v>
      </c>
      <c r="AK81" s="108" t="e">
        <f t="shared" ca="1" si="28"/>
        <v>#N/A</v>
      </c>
      <c r="AL81" s="108" t="e">
        <f t="shared" ca="1" si="29"/>
        <v>#N/A</v>
      </c>
    </row>
    <row r="82" spans="1:38" ht="24.75" customHeight="1" x14ac:dyDescent="0.25">
      <c r="A82" s="57">
        <v>67</v>
      </c>
      <c r="B82" s="265" t="str">
        <f t="shared" ca="1" si="23"/>
        <v>A67</v>
      </c>
      <c r="C82" s="265"/>
      <c r="D82" s="58" t="str">
        <f t="shared" ca="1" si="24"/>
        <v/>
      </c>
      <c r="E82" s="60" t="str">
        <f t="shared" ca="1" si="25"/>
        <v/>
      </c>
      <c r="F82" s="142">
        <f ca="1">IF(LEN(B82)&gt;0,SUM('OBRAČUNANA OSNOVNA PLAČA'!G76:L76),"")</f>
        <v>0</v>
      </c>
      <c r="G82" s="6"/>
      <c r="H82" s="6"/>
      <c r="I82" s="6"/>
      <c r="J82" s="6"/>
      <c r="K82" s="6"/>
      <c r="L82" s="156">
        <f t="shared" si="35"/>
        <v>0</v>
      </c>
      <c r="M82" s="157">
        <f t="shared" ca="1" si="44"/>
        <v>0</v>
      </c>
      <c r="N82" s="157">
        <f t="shared" ca="1" si="45"/>
        <v>0</v>
      </c>
      <c r="O82" s="158">
        <f t="shared" ca="1" si="36"/>
        <v>0</v>
      </c>
      <c r="P82" s="159">
        <f t="shared" ca="1" si="46"/>
        <v>0</v>
      </c>
      <c r="Q82" s="160">
        <f t="shared" ca="1" si="37"/>
        <v>0</v>
      </c>
      <c r="R82" s="160">
        <f ca="1">IF(LEN(B82)&gt;0,'OSNOVNA PLAČA'!F76,"")</f>
        <v>0</v>
      </c>
      <c r="S82" s="161"/>
      <c r="T82" s="33"/>
      <c r="AB82" s="107">
        <f>ROW()</f>
        <v>82</v>
      </c>
      <c r="AC82" s="108" t="e">
        <f t="shared" ca="1" si="26"/>
        <v>#N/A</v>
      </c>
      <c r="AD82" s="108" t="e">
        <f t="shared" ca="1" si="27"/>
        <v>#N/A</v>
      </c>
      <c r="AE82" s="109" t="e">
        <f t="shared" ca="1" si="38"/>
        <v>#N/A</v>
      </c>
      <c r="AF82" s="108" t="e">
        <f t="shared" ca="1" si="39"/>
        <v>#N/A</v>
      </c>
      <c r="AG82" s="109" t="e">
        <f t="shared" ca="1" si="40"/>
        <v>#N/A</v>
      </c>
      <c r="AH82" s="108" t="e">
        <f t="shared" ca="1" si="41"/>
        <v>#N/A</v>
      </c>
      <c r="AI82" s="108" t="e">
        <f t="shared" ca="1" si="42"/>
        <v>#N/A</v>
      </c>
      <c r="AJ82" s="110" t="e">
        <f t="shared" ca="1" si="43"/>
        <v>#N/A</v>
      </c>
      <c r="AK82" s="108" t="e">
        <f t="shared" ca="1" si="28"/>
        <v>#N/A</v>
      </c>
      <c r="AL82" s="108" t="e">
        <f t="shared" ca="1" si="29"/>
        <v>#N/A</v>
      </c>
    </row>
    <row r="83" spans="1:38" ht="24.75" customHeight="1" x14ac:dyDescent="0.25">
      <c r="A83" s="57">
        <v>68</v>
      </c>
      <c r="B83" s="265" t="str">
        <f t="shared" ca="1" si="23"/>
        <v>A68</v>
      </c>
      <c r="C83" s="265"/>
      <c r="D83" s="58" t="str">
        <f t="shared" ca="1" si="24"/>
        <v/>
      </c>
      <c r="E83" s="60" t="str">
        <f t="shared" ca="1" si="25"/>
        <v/>
      </c>
      <c r="F83" s="142">
        <f ca="1">IF(LEN(B83)&gt;0,SUM('OBRAČUNANA OSNOVNA PLAČA'!G77:L77),"")</f>
        <v>0</v>
      </c>
      <c r="G83" s="6"/>
      <c r="H83" s="6"/>
      <c r="I83" s="6"/>
      <c r="J83" s="6"/>
      <c r="K83" s="6"/>
      <c r="L83" s="156">
        <f t="shared" si="35"/>
        <v>0</v>
      </c>
      <c r="M83" s="157">
        <f t="shared" ca="1" si="44"/>
        <v>0</v>
      </c>
      <c r="N83" s="157">
        <f t="shared" ca="1" si="45"/>
        <v>0</v>
      </c>
      <c r="O83" s="158">
        <f t="shared" ca="1" si="36"/>
        <v>0</v>
      </c>
      <c r="P83" s="159">
        <f t="shared" ca="1" si="46"/>
        <v>0</v>
      </c>
      <c r="Q83" s="160">
        <f t="shared" ca="1" si="37"/>
        <v>0</v>
      </c>
      <c r="R83" s="160">
        <f ca="1">IF(LEN(B83)&gt;0,'OSNOVNA PLAČA'!F77,"")</f>
        <v>0</v>
      </c>
      <c r="S83" s="161"/>
      <c r="T83" s="33"/>
      <c r="AB83" s="107">
        <f>ROW()</f>
        <v>83</v>
      </c>
      <c r="AC83" s="108" t="e">
        <f t="shared" ca="1" si="26"/>
        <v>#N/A</v>
      </c>
      <c r="AD83" s="108" t="e">
        <f t="shared" ca="1" si="27"/>
        <v>#N/A</v>
      </c>
      <c r="AE83" s="109" t="e">
        <f t="shared" ca="1" si="38"/>
        <v>#N/A</v>
      </c>
      <c r="AF83" s="108" t="e">
        <f t="shared" ca="1" si="39"/>
        <v>#N/A</v>
      </c>
      <c r="AG83" s="109" t="e">
        <f t="shared" ca="1" si="40"/>
        <v>#N/A</v>
      </c>
      <c r="AH83" s="108" t="e">
        <f t="shared" ca="1" si="41"/>
        <v>#N/A</v>
      </c>
      <c r="AI83" s="108" t="e">
        <f t="shared" ca="1" si="42"/>
        <v>#N/A</v>
      </c>
      <c r="AJ83" s="110" t="e">
        <f t="shared" ca="1" si="43"/>
        <v>#N/A</v>
      </c>
      <c r="AK83" s="108" t="e">
        <f t="shared" ca="1" si="28"/>
        <v>#N/A</v>
      </c>
      <c r="AL83" s="108" t="e">
        <f t="shared" ca="1" si="29"/>
        <v>#N/A</v>
      </c>
    </row>
    <row r="84" spans="1:38" ht="24.75" customHeight="1" x14ac:dyDescent="0.25">
      <c r="A84" s="57">
        <v>69</v>
      </c>
      <c r="B84" s="265" t="str">
        <f t="shared" ca="1" si="23"/>
        <v>A69</v>
      </c>
      <c r="C84" s="265"/>
      <c r="D84" s="58" t="str">
        <f t="shared" ca="1" si="24"/>
        <v/>
      </c>
      <c r="E84" s="60" t="str">
        <f t="shared" ca="1" si="25"/>
        <v/>
      </c>
      <c r="F84" s="142">
        <f ca="1">IF(LEN(B84)&gt;0,SUM('OBRAČUNANA OSNOVNA PLAČA'!G78:L78),"")</f>
        <v>0</v>
      </c>
      <c r="G84" s="6"/>
      <c r="H84" s="6"/>
      <c r="I84" s="6"/>
      <c r="J84" s="6"/>
      <c r="K84" s="6"/>
      <c r="L84" s="156">
        <f t="shared" si="35"/>
        <v>0</v>
      </c>
      <c r="M84" s="157">
        <f t="shared" ca="1" si="44"/>
        <v>0</v>
      </c>
      <c r="N84" s="157">
        <f t="shared" ca="1" si="45"/>
        <v>0</v>
      </c>
      <c r="O84" s="158">
        <f t="shared" ca="1" si="36"/>
        <v>0</v>
      </c>
      <c r="P84" s="159">
        <f t="shared" ca="1" si="46"/>
        <v>0</v>
      </c>
      <c r="Q84" s="160">
        <f t="shared" ca="1" si="37"/>
        <v>0</v>
      </c>
      <c r="R84" s="160">
        <f ca="1">IF(LEN(B84)&gt;0,'OSNOVNA PLAČA'!F78,"")</f>
        <v>0</v>
      </c>
      <c r="S84" s="161"/>
      <c r="T84" s="33"/>
      <c r="AB84" s="107">
        <f>ROW()</f>
        <v>84</v>
      </c>
      <c r="AC84" s="108" t="e">
        <f t="shared" ca="1" si="26"/>
        <v>#N/A</v>
      </c>
      <c r="AD84" s="108" t="e">
        <f t="shared" ca="1" si="27"/>
        <v>#N/A</v>
      </c>
      <c r="AE84" s="109" t="e">
        <f t="shared" ca="1" si="38"/>
        <v>#N/A</v>
      </c>
      <c r="AF84" s="108" t="e">
        <f t="shared" ca="1" si="39"/>
        <v>#N/A</v>
      </c>
      <c r="AG84" s="109" t="e">
        <f t="shared" ca="1" si="40"/>
        <v>#N/A</v>
      </c>
      <c r="AH84" s="108" t="e">
        <f t="shared" ca="1" si="41"/>
        <v>#N/A</v>
      </c>
      <c r="AI84" s="108" t="e">
        <f t="shared" ca="1" si="42"/>
        <v>#N/A</v>
      </c>
      <c r="AJ84" s="110" t="e">
        <f t="shared" ca="1" si="43"/>
        <v>#N/A</v>
      </c>
      <c r="AK84" s="108" t="e">
        <f t="shared" ca="1" si="28"/>
        <v>#N/A</v>
      </c>
      <c r="AL84" s="108" t="e">
        <f t="shared" ca="1" si="29"/>
        <v>#N/A</v>
      </c>
    </row>
    <row r="85" spans="1:38" ht="24.75" customHeight="1" x14ac:dyDescent="0.25">
      <c r="A85" s="57">
        <v>70</v>
      </c>
      <c r="B85" s="265" t="str">
        <f t="shared" ca="1" si="23"/>
        <v>A70</v>
      </c>
      <c r="C85" s="265"/>
      <c r="D85" s="58" t="str">
        <f t="shared" ca="1" si="24"/>
        <v/>
      </c>
      <c r="E85" s="60" t="str">
        <f t="shared" ca="1" si="25"/>
        <v/>
      </c>
      <c r="F85" s="142">
        <f ca="1">IF(LEN(B85)&gt;0,SUM('OBRAČUNANA OSNOVNA PLAČA'!G79:L79),"")</f>
        <v>0</v>
      </c>
      <c r="G85" s="6"/>
      <c r="H85" s="6"/>
      <c r="I85" s="6"/>
      <c r="J85" s="6"/>
      <c r="K85" s="6"/>
      <c r="L85" s="156">
        <f t="shared" si="35"/>
        <v>0</v>
      </c>
      <c r="M85" s="157">
        <f t="shared" ca="1" si="44"/>
        <v>0</v>
      </c>
      <c r="N85" s="157">
        <f t="shared" ca="1" si="45"/>
        <v>0</v>
      </c>
      <c r="O85" s="158">
        <f t="shared" ca="1" si="36"/>
        <v>0</v>
      </c>
      <c r="P85" s="159">
        <f t="shared" ca="1" si="46"/>
        <v>0</v>
      </c>
      <c r="Q85" s="160">
        <f t="shared" ca="1" si="37"/>
        <v>0</v>
      </c>
      <c r="R85" s="160">
        <f ca="1">IF(LEN(B85)&gt;0,'OSNOVNA PLAČA'!F79,"")</f>
        <v>0</v>
      </c>
      <c r="S85" s="161"/>
      <c r="T85" s="33"/>
      <c r="AB85" s="107">
        <f>ROW()</f>
        <v>85</v>
      </c>
      <c r="AC85" s="108" t="e">
        <f t="shared" ca="1" si="26"/>
        <v>#N/A</v>
      </c>
      <c r="AD85" s="108" t="e">
        <f t="shared" ca="1" si="27"/>
        <v>#N/A</v>
      </c>
      <c r="AE85" s="109" t="e">
        <f t="shared" ca="1" si="38"/>
        <v>#N/A</v>
      </c>
      <c r="AF85" s="108" t="e">
        <f t="shared" ca="1" si="39"/>
        <v>#N/A</v>
      </c>
      <c r="AG85" s="109" t="e">
        <f t="shared" ca="1" si="40"/>
        <v>#N/A</v>
      </c>
      <c r="AH85" s="108" t="e">
        <f t="shared" ca="1" si="41"/>
        <v>#N/A</v>
      </c>
      <c r="AI85" s="108" t="e">
        <f t="shared" ca="1" si="42"/>
        <v>#N/A</v>
      </c>
      <c r="AJ85" s="110" t="e">
        <f t="shared" ca="1" si="43"/>
        <v>#N/A</v>
      </c>
      <c r="AK85" s="108" t="e">
        <f t="shared" ca="1" si="28"/>
        <v>#N/A</v>
      </c>
      <c r="AL85" s="108" t="e">
        <f t="shared" ca="1" si="29"/>
        <v>#N/A</v>
      </c>
    </row>
    <row r="86" spans="1:38" ht="24.75" customHeight="1" x14ac:dyDescent="0.25">
      <c r="A86" s="57">
        <v>71</v>
      </c>
      <c r="B86" s="265" t="str">
        <f t="shared" ca="1" si="23"/>
        <v>A71</v>
      </c>
      <c r="C86" s="265"/>
      <c r="D86" s="58" t="str">
        <f t="shared" ca="1" si="24"/>
        <v/>
      </c>
      <c r="E86" s="60" t="str">
        <f t="shared" ca="1" si="25"/>
        <v/>
      </c>
      <c r="F86" s="142">
        <f ca="1">IF(LEN(B86)&gt;0,SUM('OBRAČUNANA OSNOVNA PLAČA'!G80:L80),"")</f>
        <v>0</v>
      </c>
      <c r="G86" s="6"/>
      <c r="H86" s="6"/>
      <c r="I86" s="6"/>
      <c r="J86" s="6"/>
      <c r="K86" s="6"/>
      <c r="L86" s="156">
        <f t="shared" si="35"/>
        <v>0</v>
      </c>
      <c r="M86" s="157">
        <f t="shared" ca="1" si="44"/>
        <v>0</v>
      </c>
      <c r="N86" s="157">
        <f t="shared" ca="1" si="45"/>
        <v>0</v>
      </c>
      <c r="O86" s="158">
        <f t="shared" ca="1" si="36"/>
        <v>0</v>
      </c>
      <c r="P86" s="159">
        <f t="shared" ca="1" si="46"/>
        <v>0</v>
      </c>
      <c r="Q86" s="160">
        <f t="shared" ca="1" si="37"/>
        <v>0</v>
      </c>
      <c r="R86" s="160">
        <f ca="1">IF(LEN(B86)&gt;0,'OSNOVNA PLAČA'!F80,"")</f>
        <v>0</v>
      </c>
      <c r="S86" s="161"/>
      <c r="T86" s="33"/>
      <c r="AB86" s="107">
        <f>ROW()</f>
        <v>86</v>
      </c>
      <c r="AC86" s="108" t="e">
        <f t="shared" ca="1" si="26"/>
        <v>#N/A</v>
      </c>
      <c r="AD86" s="108" t="e">
        <f t="shared" ca="1" si="27"/>
        <v>#N/A</v>
      </c>
      <c r="AE86" s="109" t="e">
        <f t="shared" ca="1" si="38"/>
        <v>#N/A</v>
      </c>
      <c r="AF86" s="108" t="e">
        <f t="shared" ca="1" si="39"/>
        <v>#N/A</v>
      </c>
      <c r="AG86" s="109" t="e">
        <f t="shared" ca="1" si="40"/>
        <v>#N/A</v>
      </c>
      <c r="AH86" s="108" t="e">
        <f t="shared" ca="1" si="41"/>
        <v>#N/A</v>
      </c>
      <c r="AI86" s="108" t="e">
        <f t="shared" ca="1" si="42"/>
        <v>#N/A</v>
      </c>
      <c r="AJ86" s="110" t="e">
        <f t="shared" ca="1" si="43"/>
        <v>#N/A</v>
      </c>
      <c r="AK86" s="108" t="e">
        <f t="shared" ca="1" si="28"/>
        <v>#N/A</v>
      </c>
      <c r="AL86" s="108" t="e">
        <f t="shared" ca="1" si="29"/>
        <v>#N/A</v>
      </c>
    </row>
    <row r="87" spans="1:38" ht="24.75" customHeight="1" x14ac:dyDescent="0.25">
      <c r="A87" s="57">
        <v>72</v>
      </c>
      <c r="B87" s="265" t="str">
        <f t="shared" ca="1" si="23"/>
        <v>A72</v>
      </c>
      <c r="C87" s="265"/>
      <c r="D87" s="58" t="str">
        <f t="shared" ca="1" si="24"/>
        <v/>
      </c>
      <c r="E87" s="60" t="str">
        <f t="shared" ca="1" si="25"/>
        <v/>
      </c>
      <c r="F87" s="142">
        <f ca="1">IF(LEN(B87)&gt;0,SUM('OBRAČUNANA OSNOVNA PLAČA'!G81:L81),"")</f>
        <v>0</v>
      </c>
      <c r="G87" s="6"/>
      <c r="H87" s="6"/>
      <c r="I87" s="6"/>
      <c r="J87" s="6"/>
      <c r="K87" s="6"/>
      <c r="L87" s="156">
        <f t="shared" si="35"/>
        <v>0</v>
      </c>
      <c r="M87" s="157">
        <f t="shared" ca="1" si="44"/>
        <v>0</v>
      </c>
      <c r="N87" s="157">
        <f t="shared" ca="1" si="45"/>
        <v>0</v>
      </c>
      <c r="O87" s="158">
        <f t="shared" ca="1" si="36"/>
        <v>0</v>
      </c>
      <c r="P87" s="159">
        <f t="shared" ca="1" si="46"/>
        <v>0</v>
      </c>
      <c r="Q87" s="160">
        <f t="shared" ca="1" si="37"/>
        <v>0</v>
      </c>
      <c r="R87" s="160">
        <f ca="1">IF(LEN(B87)&gt;0,'OSNOVNA PLAČA'!F81,"")</f>
        <v>0</v>
      </c>
      <c r="S87" s="161"/>
      <c r="T87" s="33"/>
      <c r="AB87" s="107">
        <f>ROW()</f>
        <v>87</v>
      </c>
      <c r="AC87" s="108" t="e">
        <f t="shared" ca="1" si="26"/>
        <v>#N/A</v>
      </c>
      <c r="AD87" s="108" t="e">
        <f t="shared" ca="1" si="27"/>
        <v>#N/A</v>
      </c>
      <c r="AE87" s="109" t="e">
        <f t="shared" ca="1" si="38"/>
        <v>#N/A</v>
      </c>
      <c r="AF87" s="108" t="e">
        <f t="shared" ca="1" si="39"/>
        <v>#N/A</v>
      </c>
      <c r="AG87" s="109" t="e">
        <f t="shared" ca="1" si="40"/>
        <v>#N/A</v>
      </c>
      <c r="AH87" s="108" t="e">
        <f t="shared" ca="1" si="41"/>
        <v>#N/A</v>
      </c>
      <c r="AI87" s="108" t="e">
        <f t="shared" ca="1" si="42"/>
        <v>#N/A</v>
      </c>
      <c r="AJ87" s="110" t="e">
        <f t="shared" ca="1" si="43"/>
        <v>#N/A</v>
      </c>
      <c r="AK87" s="108" t="e">
        <f t="shared" ca="1" si="28"/>
        <v>#N/A</v>
      </c>
      <c r="AL87" s="108" t="e">
        <f t="shared" ca="1" si="29"/>
        <v>#N/A</v>
      </c>
    </row>
    <row r="88" spans="1:38" ht="24.75" customHeight="1" x14ac:dyDescent="0.25">
      <c r="A88" s="57">
        <v>73</v>
      </c>
      <c r="B88" s="265" t="str">
        <f t="shared" ca="1" si="23"/>
        <v>A73</v>
      </c>
      <c r="C88" s="265"/>
      <c r="D88" s="58" t="str">
        <f t="shared" ca="1" si="24"/>
        <v/>
      </c>
      <c r="E88" s="60" t="str">
        <f t="shared" ca="1" si="25"/>
        <v/>
      </c>
      <c r="F88" s="142">
        <f ca="1">IF(LEN(B88)&gt;0,SUM('OBRAČUNANA OSNOVNA PLAČA'!G82:L82),"")</f>
        <v>0</v>
      </c>
      <c r="G88" s="6"/>
      <c r="H88" s="6"/>
      <c r="I88" s="6"/>
      <c r="J88" s="6"/>
      <c r="K88" s="6"/>
      <c r="L88" s="156">
        <f t="shared" si="35"/>
        <v>0</v>
      </c>
      <c r="M88" s="157">
        <f t="shared" ca="1" si="44"/>
        <v>0</v>
      </c>
      <c r="N88" s="157">
        <f t="shared" ca="1" si="45"/>
        <v>0</v>
      </c>
      <c r="O88" s="158">
        <f t="shared" ca="1" si="36"/>
        <v>0</v>
      </c>
      <c r="P88" s="159">
        <f t="shared" ca="1" si="46"/>
        <v>0</v>
      </c>
      <c r="Q88" s="160">
        <f t="shared" ca="1" si="37"/>
        <v>0</v>
      </c>
      <c r="R88" s="160">
        <f ca="1">IF(LEN(B88)&gt;0,'OSNOVNA PLAČA'!F82,"")</f>
        <v>0</v>
      </c>
      <c r="S88" s="161"/>
      <c r="T88" s="33"/>
      <c r="AB88" s="107">
        <f>ROW()</f>
        <v>88</v>
      </c>
      <c r="AC88" s="108" t="e">
        <f t="shared" ca="1" si="26"/>
        <v>#N/A</v>
      </c>
      <c r="AD88" s="108" t="e">
        <f t="shared" ca="1" si="27"/>
        <v>#N/A</v>
      </c>
      <c r="AE88" s="109" t="e">
        <f t="shared" ca="1" si="38"/>
        <v>#N/A</v>
      </c>
      <c r="AF88" s="108" t="e">
        <f t="shared" ca="1" si="39"/>
        <v>#N/A</v>
      </c>
      <c r="AG88" s="109" t="e">
        <f t="shared" ca="1" si="40"/>
        <v>#N/A</v>
      </c>
      <c r="AH88" s="108" t="e">
        <f t="shared" ca="1" si="41"/>
        <v>#N/A</v>
      </c>
      <c r="AI88" s="108" t="e">
        <f t="shared" ca="1" si="42"/>
        <v>#N/A</v>
      </c>
      <c r="AJ88" s="110" t="e">
        <f t="shared" ca="1" si="43"/>
        <v>#N/A</v>
      </c>
      <c r="AK88" s="108" t="e">
        <f t="shared" ca="1" si="28"/>
        <v>#N/A</v>
      </c>
      <c r="AL88" s="108" t="e">
        <f t="shared" ca="1" si="29"/>
        <v>#N/A</v>
      </c>
    </row>
    <row r="89" spans="1:38" ht="24.75" customHeight="1" x14ac:dyDescent="0.25">
      <c r="A89" s="57">
        <v>74</v>
      </c>
      <c r="B89" s="265" t="str">
        <f t="shared" ca="1" si="23"/>
        <v>A74</v>
      </c>
      <c r="C89" s="265"/>
      <c r="D89" s="58" t="str">
        <f t="shared" ca="1" si="24"/>
        <v/>
      </c>
      <c r="E89" s="60" t="str">
        <f t="shared" ca="1" si="25"/>
        <v/>
      </c>
      <c r="F89" s="142">
        <f ca="1">IF(LEN(B89)&gt;0,SUM('OBRAČUNANA OSNOVNA PLAČA'!G83:L83),"")</f>
        <v>0</v>
      </c>
      <c r="G89" s="6"/>
      <c r="H89" s="6"/>
      <c r="I89" s="6"/>
      <c r="J89" s="6"/>
      <c r="K89" s="6"/>
      <c r="L89" s="156">
        <f t="shared" si="35"/>
        <v>0</v>
      </c>
      <c r="M89" s="157">
        <f t="shared" ca="1" si="44"/>
        <v>0</v>
      </c>
      <c r="N89" s="157">
        <f t="shared" ca="1" si="45"/>
        <v>0</v>
      </c>
      <c r="O89" s="158">
        <f t="shared" ca="1" si="36"/>
        <v>0</v>
      </c>
      <c r="P89" s="159">
        <f t="shared" ca="1" si="46"/>
        <v>0</v>
      </c>
      <c r="Q89" s="160">
        <f t="shared" ca="1" si="37"/>
        <v>0</v>
      </c>
      <c r="R89" s="160">
        <f ca="1">IF(LEN(B89)&gt;0,'OSNOVNA PLAČA'!F83,"")</f>
        <v>0</v>
      </c>
      <c r="S89" s="161"/>
      <c r="T89" s="33"/>
      <c r="AB89" s="107">
        <f>ROW()</f>
        <v>89</v>
      </c>
      <c r="AC89" s="108" t="e">
        <f t="shared" ca="1" si="26"/>
        <v>#N/A</v>
      </c>
      <c r="AD89" s="108" t="e">
        <f t="shared" ca="1" si="27"/>
        <v>#N/A</v>
      </c>
      <c r="AE89" s="109" t="e">
        <f t="shared" ca="1" si="38"/>
        <v>#N/A</v>
      </c>
      <c r="AF89" s="108" t="e">
        <f t="shared" ca="1" si="39"/>
        <v>#N/A</v>
      </c>
      <c r="AG89" s="109" t="e">
        <f t="shared" ca="1" si="40"/>
        <v>#N/A</v>
      </c>
      <c r="AH89" s="108" t="e">
        <f t="shared" ca="1" si="41"/>
        <v>#N/A</v>
      </c>
      <c r="AI89" s="108" t="e">
        <f t="shared" ca="1" si="42"/>
        <v>#N/A</v>
      </c>
      <c r="AJ89" s="110" t="e">
        <f t="shared" ca="1" si="43"/>
        <v>#N/A</v>
      </c>
      <c r="AK89" s="108" t="e">
        <f t="shared" ca="1" si="28"/>
        <v>#N/A</v>
      </c>
      <c r="AL89" s="108" t="e">
        <f t="shared" ca="1" si="29"/>
        <v>#N/A</v>
      </c>
    </row>
    <row r="90" spans="1:38" ht="24.75" customHeight="1" x14ac:dyDescent="0.25">
      <c r="A90" s="57">
        <v>75</v>
      </c>
      <c r="B90" s="265" t="str">
        <f t="shared" ca="1" si="23"/>
        <v>A75</v>
      </c>
      <c r="C90" s="265"/>
      <c r="D90" s="58" t="str">
        <f t="shared" ca="1" si="24"/>
        <v/>
      </c>
      <c r="E90" s="60" t="str">
        <f t="shared" ca="1" si="25"/>
        <v/>
      </c>
      <c r="F90" s="142">
        <f ca="1">IF(LEN(B90)&gt;0,SUM('OBRAČUNANA OSNOVNA PLAČA'!G84:L84),"")</f>
        <v>0</v>
      </c>
      <c r="G90" s="6"/>
      <c r="H90" s="6"/>
      <c r="I90" s="6"/>
      <c r="J90" s="6"/>
      <c r="K90" s="6"/>
      <c r="L90" s="156">
        <f t="shared" si="35"/>
        <v>0</v>
      </c>
      <c r="M90" s="157">
        <f t="shared" ca="1" si="44"/>
        <v>0</v>
      </c>
      <c r="N90" s="157">
        <f t="shared" ca="1" si="45"/>
        <v>0</v>
      </c>
      <c r="O90" s="158">
        <f t="shared" ca="1" si="36"/>
        <v>0</v>
      </c>
      <c r="P90" s="159">
        <f t="shared" ca="1" si="46"/>
        <v>0</v>
      </c>
      <c r="Q90" s="160">
        <f t="shared" ca="1" si="37"/>
        <v>0</v>
      </c>
      <c r="R90" s="160">
        <f ca="1">IF(LEN(B90)&gt;0,'OSNOVNA PLAČA'!F84,"")</f>
        <v>0</v>
      </c>
      <c r="S90" s="161"/>
      <c r="T90" s="33"/>
      <c r="AB90" s="107">
        <f>ROW()</f>
        <v>90</v>
      </c>
      <c r="AC90" s="108" t="e">
        <f t="shared" ca="1" si="26"/>
        <v>#N/A</v>
      </c>
      <c r="AD90" s="108" t="e">
        <f t="shared" ca="1" si="27"/>
        <v>#N/A</v>
      </c>
      <c r="AE90" s="109" t="e">
        <f t="shared" ca="1" si="38"/>
        <v>#N/A</v>
      </c>
      <c r="AF90" s="108" t="e">
        <f t="shared" ca="1" si="39"/>
        <v>#N/A</v>
      </c>
      <c r="AG90" s="109" t="e">
        <f t="shared" ca="1" si="40"/>
        <v>#N/A</v>
      </c>
      <c r="AH90" s="108" t="e">
        <f t="shared" ca="1" si="41"/>
        <v>#N/A</v>
      </c>
      <c r="AI90" s="108" t="e">
        <f t="shared" ca="1" si="42"/>
        <v>#N/A</v>
      </c>
      <c r="AJ90" s="110" t="e">
        <f t="shared" ca="1" si="43"/>
        <v>#N/A</v>
      </c>
      <c r="AK90" s="108" t="e">
        <f t="shared" ca="1" si="28"/>
        <v>#N/A</v>
      </c>
      <c r="AL90" s="108" t="e">
        <f t="shared" ca="1" si="29"/>
        <v>#N/A</v>
      </c>
    </row>
    <row r="91" spans="1:38" ht="24.75" customHeight="1" x14ac:dyDescent="0.25">
      <c r="A91" s="57">
        <v>76</v>
      </c>
      <c r="B91" s="265" t="str">
        <f t="shared" ca="1" si="23"/>
        <v>A76</v>
      </c>
      <c r="C91" s="265"/>
      <c r="D91" s="58" t="str">
        <f t="shared" ca="1" si="24"/>
        <v/>
      </c>
      <c r="E91" s="60" t="str">
        <f t="shared" ca="1" si="25"/>
        <v/>
      </c>
      <c r="F91" s="142">
        <f ca="1">IF(LEN(B91)&gt;0,SUM('OBRAČUNANA OSNOVNA PLAČA'!G85:L85),"")</f>
        <v>0</v>
      </c>
      <c r="G91" s="6"/>
      <c r="H91" s="6"/>
      <c r="I91" s="6"/>
      <c r="J91" s="6"/>
      <c r="K91" s="6"/>
      <c r="L91" s="156">
        <f t="shared" si="35"/>
        <v>0</v>
      </c>
      <c r="M91" s="157">
        <f t="shared" ca="1" si="44"/>
        <v>0</v>
      </c>
      <c r="N91" s="157">
        <f t="shared" ca="1" si="45"/>
        <v>0</v>
      </c>
      <c r="O91" s="158">
        <f t="shared" ca="1" si="36"/>
        <v>0</v>
      </c>
      <c r="P91" s="159">
        <f t="shared" ca="1" si="46"/>
        <v>0</v>
      </c>
      <c r="Q91" s="160">
        <f t="shared" ca="1" si="37"/>
        <v>0</v>
      </c>
      <c r="R91" s="160">
        <f ca="1">IF(LEN(B91)&gt;0,'OSNOVNA PLAČA'!F85,"")</f>
        <v>0</v>
      </c>
      <c r="S91" s="161"/>
      <c r="T91" s="33"/>
      <c r="AB91" s="107">
        <f>ROW()</f>
        <v>91</v>
      </c>
      <c r="AC91" s="108" t="e">
        <f t="shared" ca="1" si="26"/>
        <v>#N/A</v>
      </c>
      <c r="AD91" s="108" t="e">
        <f t="shared" ca="1" si="27"/>
        <v>#N/A</v>
      </c>
      <c r="AE91" s="109" t="e">
        <f t="shared" ca="1" si="38"/>
        <v>#N/A</v>
      </c>
      <c r="AF91" s="108" t="e">
        <f t="shared" ca="1" si="39"/>
        <v>#N/A</v>
      </c>
      <c r="AG91" s="109" t="e">
        <f t="shared" ca="1" si="40"/>
        <v>#N/A</v>
      </c>
      <c r="AH91" s="108" t="e">
        <f t="shared" ca="1" si="41"/>
        <v>#N/A</v>
      </c>
      <c r="AI91" s="108" t="e">
        <f t="shared" ca="1" si="42"/>
        <v>#N/A</v>
      </c>
      <c r="AJ91" s="110" t="e">
        <f t="shared" ca="1" si="43"/>
        <v>#N/A</v>
      </c>
      <c r="AK91" s="108" t="e">
        <f t="shared" ca="1" si="28"/>
        <v>#N/A</v>
      </c>
      <c r="AL91" s="108" t="e">
        <f t="shared" ca="1" si="29"/>
        <v>#N/A</v>
      </c>
    </row>
    <row r="92" spans="1:38" ht="24.75" customHeight="1" x14ac:dyDescent="0.25">
      <c r="A92" s="57">
        <v>77</v>
      </c>
      <c r="B92" s="265" t="str">
        <f t="shared" ca="1" si="23"/>
        <v>A77</v>
      </c>
      <c r="C92" s="265"/>
      <c r="D92" s="58" t="str">
        <f t="shared" ca="1" si="24"/>
        <v/>
      </c>
      <c r="E92" s="60" t="str">
        <f t="shared" ca="1" si="25"/>
        <v/>
      </c>
      <c r="F92" s="142">
        <f ca="1">IF(LEN(B92)&gt;0,SUM('OBRAČUNANA OSNOVNA PLAČA'!G86:L86),"")</f>
        <v>0</v>
      </c>
      <c r="G92" s="6"/>
      <c r="H92" s="6"/>
      <c r="I92" s="6"/>
      <c r="J92" s="6"/>
      <c r="K92" s="6"/>
      <c r="L92" s="156">
        <f t="shared" si="35"/>
        <v>0</v>
      </c>
      <c r="M92" s="157">
        <f t="shared" ca="1" si="44"/>
        <v>0</v>
      </c>
      <c r="N92" s="157">
        <f t="shared" ca="1" si="45"/>
        <v>0</v>
      </c>
      <c r="O92" s="158">
        <f t="shared" ca="1" si="36"/>
        <v>0</v>
      </c>
      <c r="P92" s="159">
        <f t="shared" ca="1" si="46"/>
        <v>0</v>
      </c>
      <c r="Q92" s="160">
        <f t="shared" ca="1" si="37"/>
        <v>0</v>
      </c>
      <c r="R92" s="160">
        <f ca="1">IF(LEN(B92)&gt;0,'OSNOVNA PLAČA'!F86,"")</f>
        <v>0</v>
      </c>
      <c r="S92" s="161"/>
      <c r="T92" s="33"/>
      <c r="AB92" s="107">
        <f>ROW()</f>
        <v>92</v>
      </c>
      <c r="AC92" s="108" t="e">
        <f t="shared" ca="1" si="26"/>
        <v>#N/A</v>
      </c>
      <c r="AD92" s="108" t="e">
        <f t="shared" ca="1" si="27"/>
        <v>#N/A</v>
      </c>
      <c r="AE92" s="109" t="e">
        <f t="shared" ca="1" si="38"/>
        <v>#N/A</v>
      </c>
      <c r="AF92" s="108" t="e">
        <f t="shared" ca="1" si="39"/>
        <v>#N/A</v>
      </c>
      <c r="AG92" s="109" t="e">
        <f t="shared" ca="1" si="40"/>
        <v>#N/A</v>
      </c>
      <c r="AH92" s="108" t="e">
        <f t="shared" ca="1" si="41"/>
        <v>#N/A</v>
      </c>
      <c r="AI92" s="108" t="e">
        <f t="shared" ca="1" si="42"/>
        <v>#N/A</v>
      </c>
      <c r="AJ92" s="110" t="e">
        <f t="shared" ca="1" si="43"/>
        <v>#N/A</v>
      </c>
      <c r="AK92" s="108" t="e">
        <f t="shared" ca="1" si="28"/>
        <v>#N/A</v>
      </c>
      <c r="AL92" s="108" t="e">
        <f t="shared" ca="1" si="29"/>
        <v>#N/A</v>
      </c>
    </row>
    <row r="93" spans="1:38" ht="24.75" customHeight="1" x14ac:dyDescent="0.25">
      <c r="A93" s="57">
        <v>78</v>
      </c>
      <c r="B93" s="265" t="str">
        <f t="shared" ca="1" si="23"/>
        <v>A78</v>
      </c>
      <c r="C93" s="265"/>
      <c r="D93" s="58" t="str">
        <f t="shared" ca="1" si="24"/>
        <v/>
      </c>
      <c r="E93" s="60" t="str">
        <f t="shared" ca="1" si="25"/>
        <v/>
      </c>
      <c r="F93" s="142">
        <f ca="1">IF(LEN(B93)&gt;0,SUM('OBRAČUNANA OSNOVNA PLAČA'!G87:L87),"")</f>
        <v>0</v>
      </c>
      <c r="G93" s="6"/>
      <c r="H93" s="6"/>
      <c r="I93" s="6"/>
      <c r="J93" s="6"/>
      <c r="K93" s="6"/>
      <c r="L93" s="156">
        <f t="shared" si="35"/>
        <v>0</v>
      </c>
      <c r="M93" s="157">
        <f t="shared" ca="1" si="44"/>
        <v>0</v>
      </c>
      <c r="N93" s="157">
        <f t="shared" ca="1" si="45"/>
        <v>0</v>
      </c>
      <c r="O93" s="158">
        <f t="shared" ca="1" si="36"/>
        <v>0</v>
      </c>
      <c r="P93" s="159">
        <f t="shared" ca="1" si="46"/>
        <v>0</v>
      </c>
      <c r="Q93" s="160">
        <f t="shared" ca="1" si="37"/>
        <v>0</v>
      </c>
      <c r="R93" s="160">
        <f ca="1">IF(LEN(B93)&gt;0,'OSNOVNA PLAČA'!F87,"")</f>
        <v>0</v>
      </c>
      <c r="S93" s="161"/>
      <c r="T93" s="33"/>
      <c r="AB93" s="107">
        <f>ROW()</f>
        <v>93</v>
      </c>
      <c r="AC93" s="108" t="e">
        <f t="shared" ca="1" si="26"/>
        <v>#N/A</v>
      </c>
      <c r="AD93" s="108" t="e">
        <f t="shared" ca="1" si="27"/>
        <v>#N/A</v>
      </c>
      <c r="AE93" s="109" t="e">
        <f t="shared" ca="1" si="38"/>
        <v>#N/A</v>
      </c>
      <c r="AF93" s="108" t="e">
        <f t="shared" ca="1" si="39"/>
        <v>#N/A</v>
      </c>
      <c r="AG93" s="109" t="e">
        <f t="shared" ca="1" si="40"/>
        <v>#N/A</v>
      </c>
      <c r="AH93" s="108" t="e">
        <f t="shared" ca="1" si="41"/>
        <v>#N/A</v>
      </c>
      <c r="AI93" s="108" t="e">
        <f t="shared" ca="1" si="42"/>
        <v>#N/A</v>
      </c>
      <c r="AJ93" s="110" t="e">
        <f t="shared" ca="1" si="43"/>
        <v>#N/A</v>
      </c>
      <c r="AK93" s="108" t="e">
        <f t="shared" ca="1" si="28"/>
        <v>#N/A</v>
      </c>
      <c r="AL93" s="108" t="e">
        <f t="shared" ca="1" si="29"/>
        <v>#N/A</v>
      </c>
    </row>
    <row r="94" spans="1:38" ht="24.75" customHeight="1" x14ac:dyDescent="0.25">
      <c r="A94" s="57">
        <v>79</v>
      </c>
      <c r="B94" s="265" t="str">
        <f t="shared" ca="1" si="23"/>
        <v>A79</v>
      </c>
      <c r="C94" s="265"/>
      <c r="D94" s="58" t="str">
        <f t="shared" ca="1" si="24"/>
        <v/>
      </c>
      <c r="E94" s="60" t="str">
        <f t="shared" ca="1" si="25"/>
        <v/>
      </c>
      <c r="F94" s="142">
        <f ca="1">IF(LEN(B94)&gt;0,SUM('OBRAČUNANA OSNOVNA PLAČA'!G88:L88),"")</f>
        <v>0</v>
      </c>
      <c r="G94" s="6"/>
      <c r="H94" s="6"/>
      <c r="I94" s="6"/>
      <c r="J94" s="6"/>
      <c r="K94" s="6"/>
      <c r="L94" s="156">
        <f t="shared" si="35"/>
        <v>0</v>
      </c>
      <c r="M94" s="157">
        <f t="shared" ca="1" si="44"/>
        <v>0</v>
      </c>
      <c r="N94" s="157">
        <f t="shared" ca="1" si="45"/>
        <v>0</v>
      </c>
      <c r="O94" s="158">
        <f t="shared" ca="1" si="36"/>
        <v>0</v>
      </c>
      <c r="P94" s="159">
        <f t="shared" ca="1" si="46"/>
        <v>0</v>
      </c>
      <c r="Q94" s="160">
        <f t="shared" ca="1" si="37"/>
        <v>0</v>
      </c>
      <c r="R94" s="160">
        <f ca="1">IF(LEN(B94)&gt;0,'OSNOVNA PLAČA'!F88,"")</f>
        <v>0</v>
      </c>
      <c r="S94" s="161"/>
      <c r="T94" s="33"/>
      <c r="AB94" s="107">
        <f>ROW()</f>
        <v>94</v>
      </c>
      <c r="AC94" s="108" t="e">
        <f t="shared" ca="1" si="26"/>
        <v>#N/A</v>
      </c>
      <c r="AD94" s="108" t="e">
        <f t="shared" ca="1" si="27"/>
        <v>#N/A</v>
      </c>
      <c r="AE94" s="109" t="e">
        <f t="shared" ca="1" si="38"/>
        <v>#N/A</v>
      </c>
      <c r="AF94" s="108" t="e">
        <f t="shared" ca="1" si="39"/>
        <v>#N/A</v>
      </c>
      <c r="AG94" s="109" t="e">
        <f t="shared" ca="1" si="40"/>
        <v>#N/A</v>
      </c>
      <c r="AH94" s="108" t="e">
        <f t="shared" ca="1" si="41"/>
        <v>#N/A</v>
      </c>
      <c r="AI94" s="108" t="e">
        <f t="shared" ca="1" si="42"/>
        <v>#N/A</v>
      </c>
      <c r="AJ94" s="110" t="e">
        <f t="shared" ca="1" si="43"/>
        <v>#N/A</v>
      </c>
      <c r="AK94" s="108" t="e">
        <f t="shared" ca="1" si="28"/>
        <v>#N/A</v>
      </c>
      <c r="AL94" s="108" t="e">
        <f t="shared" ca="1" si="29"/>
        <v>#N/A</v>
      </c>
    </row>
    <row r="95" spans="1:38" ht="24.75" customHeight="1" x14ac:dyDescent="0.25">
      <c r="A95" s="57">
        <v>80</v>
      </c>
      <c r="B95" s="265" t="str">
        <f t="shared" ca="1" si="23"/>
        <v>A80</v>
      </c>
      <c r="C95" s="265"/>
      <c r="D95" s="58" t="str">
        <f t="shared" ca="1" si="24"/>
        <v/>
      </c>
      <c r="E95" s="60" t="str">
        <f t="shared" ca="1" si="25"/>
        <v/>
      </c>
      <c r="F95" s="142">
        <f ca="1">IF(LEN(B95)&gt;0,SUM('OBRAČUNANA OSNOVNA PLAČA'!G89:L89),"")</f>
        <v>0</v>
      </c>
      <c r="G95" s="6"/>
      <c r="H95" s="6"/>
      <c r="I95" s="6"/>
      <c r="J95" s="6"/>
      <c r="K95" s="6"/>
      <c r="L95" s="156">
        <f t="shared" si="35"/>
        <v>0</v>
      </c>
      <c r="M95" s="157">
        <f t="shared" ca="1" si="44"/>
        <v>0</v>
      </c>
      <c r="N95" s="157">
        <f t="shared" ca="1" si="45"/>
        <v>0</v>
      </c>
      <c r="O95" s="158">
        <f t="shared" ca="1" si="36"/>
        <v>0</v>
      </c>
      <c r="P95" s="159">
        <f t="shared" ca="1" si="46"/>
        <v>0</v>
      </c>
      <c r="Q95" s="160">
        <f t="shared" ca="1" si="37"/>
        <v>0</v>
      </c>
      <c r="R95" s="160">
        <f ca="1">IF(LEN(B95)&gt;0,'OSNOVNA PLAČA'!F89,"")</f>
        <v>0</v>
      </c>
      <c r="S95" s="161"/>
      <c r="T95" s="33"/>
      <c r="AB95" s="107">
        <f>ROW()</f>
        <v>95</v>
      </c>
      <c r="AC95" s="108" t="e">
        <f t="shared" ca="1" si="26"/>
        <v>#N/A</v>
      </c>
      <c r="AD95" s="108" t="e">
        <f t="shared" ca="1" si="27"/>
        <v>#N/A</v>
      </c>
      <c r="AE95" s="109" t="e">
        <f t="shared" ca="1" si="38"/>
        <v>#N/A</v>
      </c>
      <c r="AF95" s="108" t="e">
        <f t="shared" ca="1" si="39"/>
        <v>#N/A</v>
      </c>
      <c r="AG95" s="109" t="e">
        <f t="shared" ca="1" si="40"/>
        <v>#N/A</v>
      </c>
      <c r="AH95" s="108" t="e">
        <f t="shared" ca="1" si="41"/>
        <v>#N/A</v>
      </c>
      <c r="AI95" s="108" t="e">
        <f t="shared" ca="1" si="42"/>
        <v>#N/A</v>
      </c>
      <c r="AJ95" s="110" t="e">
        <f t="shared" ca="1" si="43"/>
        <v>#N/A</v>
      </c>
      <c r="AK95" s="108" t="e">
        <f t="shared" ca="1" si="28"/>
        <v>#N/A</v>
      </c>
      <c r="AL95" s="108" t="e">
        <f t="shared" ca="1" si="29"/>
        <v>#N/A</v>
      </c>
    </row>
    <row r="96" spans="1:38" ht="24.75" customHeight="1" x14ac:dyDescent="0.25">
      <c r="A96" s="57">
        <v>81</v>
      </c>
      <c r="B96" s="265" t="str">
        <f t="shared" ca="1" si="23"/>
        <v>A81</v>
      </c>
      <c r="C96" s="265"/>
      <c r="D96" s="58" t="str">
        <f t="shared" ca="1" si="24"/>
        <v/>
      </c>
      <c r="E96" s="60" t="str">
        <f t="shared" ca="1" si="25"/>
        <v/>
      </c>
      <c r="F96" s="142">
        <f ca="1">IF(LEN(B96)&gt;0,SUM('OBRAČUNANA OSNOVNA PLAČA'!G90:L90),"")</f>
        <v>0</v>
      </c>
      <c r="G96" s="6"/>
      <c r="H96" s="6"/>
      <c r="I96" s="6"/>
      <c r="J96" s="6"/>
      <c r="K96" s="6"/>
      <c r="L96" s="156">
        <f t="shared" si="35"/>
        <v>0</v>
      </c>
      <c r="M96" s="157">
        <f t="shared" ca="1" si="44"/>
        <v>0</v>
      </c>
      <c r="N96" s="157">
        <f t="shared" ca="1" si="45"/>
        <v>0</v>
      </c>
      <c r="O96" s="158">
        <f t="shared" ca="1" si="36"/>
        <v>0</v>
      </c>
      <c r="P96" s="159">
        <f t="shared" ca="1" si="46"/>
        <v>0</v>
      </c>
      <c r="Q96" s="160">
        <f t="shared" ca="1" si="37"/>
        <v>0</v>
      </c>
      <c r="R96" s="160">
        <f ca="1">IF(LEN(B96)&gt;0,'OSNOVNA PLAČA'!F90,"")</f>
        <v>0</v>
      </c>
      <c r="S96" s="161"/>
      <c r="T96" s="33"/>
      <c r="AB96" s="107">
        <f>ROW()</f>
        <v>96</v>
      </c>
      <c r="AC96" s="108" t="e">
        <f t="shared" ca="1" si="26"/>
        <v>#N/A</v>
      </c>
      <c r="AD96" s="108" t="e">
        <f t="shared" ca="1" si="27"/>
        <v>#N/A</v>
      </c>
      <c r="AE96" s="109" t="e">
        <f t="shared" ca="1" si="38"/>
        <v>#N/A</v>
      </c>
      <c r="AF96" s="108" t="e">
        <f t="shared" ca="1" si="39"/>
        <v>#N/A</v>
      </c>
      <c r="AG96" s="109" t="e">
        <f t="shared" ca="1" si="40"/>
        <v>#N/A</v>
      </c>
      <c r="AH96" s="108" t="e">
        <f t="shared" ca="1" si="41"/>
        <v>#N/A</v>
      </c>
      <c r="AI96" s="108" t="e">
        <f t="shared" ca="1" si="42"/>
        <v>#N/A</v>
      </c>
      <c r="AJ96" s="110" t="e">
        <f t="shared" ca="1" si="43"/>
        <v>#N/A</v>
      </c>
      <c r="AK96" s="108" t="e">
        <f t="shared" ca="1" si="28"/>
        <v>#N/A</v>
      </c>
      <c r="AL96" s="108" t="e">
        <f t="shared" ca="1" si="29"/>
        <v>#N/A</v>
      </c>
    </row>
    <row r="97" spans="1:38" ht="24.75" customHeight="1" x14ac:dyDescent="0.25">
      <c r="A97" s="57">
        <v>82</v>
      </c>
      <c r="B97" s="265" t="str">
        <f t="shared" ca="1" si="23"/>
        <v>A82</v>
      </c>
      <c r="C97" s="265"/>
      <c r="D97" s="58" t="str">
        <f t="shared" ca="1" si="24"/>
        <v/>
      </c>
      <c r="E97" s="60" t="str">
        <f t="shared" ca="1" si="25"/>
        <v/>
      </c>
      <c r="F97" s="142">
        <f ca="1">IF(LEN(B97)&gt;0,SUM('OBRAČUNANA OSNOVNA PLAČA'!G91:L91),"")</f>
        <v>0</v>
      </c>
      <c r="G97" s="6"/>
      <c r="H97" s="6"/>
      <c r="I97" s="6"/>
      <c r="J97" s="6"/>
      <c r="K97" s="6"/>
      <c r="L97" s="156">
        <f t="shared" si="35"/>
        <v>0</v>
      </c>
      <c r="M97" s="157">
        <f t="shared" ca="1" si="44"/>
        <v>0</v>
      </c>
      <c r="N97" s="157">
        <f t="shared" ca="1" si="45"/>
        <v>0</v>
      </c>
      <c r="O97" s="158">
        <f t="shared" ca="1" si="36"/>
        <v>0</v>
      </c>
      <c r="P97" s="159">
        <f t="shared" ca="1" si="46"/>
        <v>0</v>
      </c>
      <c r="Q97" s="160">
        <f t="shared" ca="1" si="37"/>
        <v>0</v>
      </c>
      <c r="R97" s="160">
        <f ca="1">IF(LEN(B97)&gt;0,'OSNOVNA PLAČA'!F91,"")</f>
        <v>0</v>
      </c>
      <c r="S97" s="161"/>
      <c r="T97" s="33"/>
      <c r="AB97" s="107">
        <f>ROW()</f>
        <v>97</v>
      </c>
      <c r="AC97" s="108" t="e">
        <f t="shared" ca="1" si="26"/>
        <v>#N/A</v>
      </c>
      <c r="AD97" s="108" t="e">
        <f t="shared" ca="1" si="27"/>
        <v>#N/A</v>
      </c>
      <c r="AE97" s="109" t="e">
        <f t="shared" ca="1" si="38"/>
        <v>#N/A</v>
      </c>
      <c r="AF97" s="108" t="e">
        <f t="shared" ca="1" si="39"/>
        <v>#N/A</v>
      </c>
      <c r="AG97" s="109" t="e">
        <f t="shared" ca="1" si="40"/>
        <v>#N/A</v>
      </c>
      <c r="AH97" s="108" t="e">
        <f t="shared" ca="1" si="41"/>
        <v>#N/A</v>
      </c>
      <c r="AI97" s="108" t="e">
        <f t="shared" ca="1" si="42"/>
        <v>#N/A</v>
      </c>
      <c r="AJ97" s="110" t="e">
        <f t="shared" ca="1" si="43"/>
        <v>#N/A</v>
      </c>
      <c r="AK97" s="108" t="e">
        <f t="shared" ca="1" si="28"/>
        <v>#N/A</v>
      </c>
      <c r="AL97" s="108" t="e">
        <f t="shared" ca="1" si="29"/>
        <v>#N/A</v>
      </c>
    </row>
    <row r="98" spans="1:38" ht="24.75" customHeight="1" x14ac:dyDescent="0.25">
      <c r="A98" s="57">
        <v>83</v>
      </c>
      <c r="B98" s="265" t="str">
        <f t="shared" ca="1" si="23"/>
        <v>A83</v>
      </c>
      <c r="C98" s="265"/>
      <c r="D98" s="58" t="str">
        <f t="shared" ca="1" si="24"/>
        <v/>
      </c>
      <c r="E98" s="60" t="str">
        <f t="shared" ca="1" si="25"/>
        <v/>
      </c>
      <c r="F98" s="142">
        <f ca="1">IF(LEN(B98)&gt;0,SUM('OBRAČUNANA OSNOVNA PLAČA'!G92:L92),"")</f>
        <v>0</v>
      </c>
      <c r="G98" s="6"/>
      <c r="H98" s="6"/>
      <c r="I98" s="6"/>
      <c r="J98" s="6"/>
      <c r="K98" s="6"/>
      <c r="L98" s="156">
        <f t="shared" si="35"/>
        <v>0</v>
      </c>
      <c r="M98" s="157">
        <f t="shared" ca="1" si="44"/>
        <v>0</v>
      </c>
      <c r="N98" s="157">
        <f t="shared" ca="1" si="45"/>
        <v>0</v>
      </c>
      <c r="O98" s="158">
        <f t="shared" ca="1" si="36"/>
        <v>0</v>
      </c>
      <c r="P98" s="159">
        <f t="shared" ca="1" si="46"/>
        <v>0</v>
      </c>
      <c r="Q98" s="160">
        <f t="shared" ca="1" si="37"/>
        <v>0</v>
      </c>
      <c r="R98" s="160">
        <f ca="1">IF(LEN(B98)&gt;0,'OSNOVNA PLAČA'!F92,"")</f>
        <v>0</v>
      </c>
      <c r="S98" s="161"/>
      <c r="T98" s="33"/>
      <c r="AB98" s="107">
        <f>ROW()</f>
        <v>98</v>
      </c>
      <c r="AC98" s="108" t="e">
        <f t="shared" ca="1" si="26"/>
        <v>#N/A</v>
      </c>
      <c r="AD98" s="108" t="e">
        <f t="shared" ca="1" si="27"/>
        <v>#N/A</v>
      </c>
      <c r="AE98" s="109" t="e">
        <f t="shared" ca="1" si="38"/>
        <v>#N/A</v>
      </c>
      <c r="AF98" s="108" t="e">
        <f t="shared" ca="1" si="39"/>
        <v>#N/A</v>
      </c>
      <c r="AG98" s="109" t="e">
        <f t="shared" ca="1" si="40"/>
        <v>#N/A</v>
      </c>
      <c r="AH98" s="108" t="e">
        <f t="shared" ca="1" si="41"/>
        <v>#N/A</v>
      </c>
      <c r="AI98" s="108" t="e">
        <f t="shared" ca="1" si="42"/>
        <v>#N/A</v>
      </c>
      <c r="AJ98" s="110" t="e">
        <f t="shared" ca="1" si="43"/>
        <v>#N/A</v>
      </c>
      <c r="AK98" s="108" t="e">
        <f t="shared" ca="1" si="28"/>
        <v>#N/A</v>
      </c>
      <c r="AL98" s="108" t="e">
        <f t="shared" ca="1" si="29"/>
        <v>#N/A</v>
      </c>
    </row>
    <row r="99" spans="1:38" ht="24.75" customHeight="1" x14ac:dyDescent="0.25">
      <c r="A99" s="57">
        <v>84</v>
      </c>
      <c r="B99" s="265" t="str">
        <f t="shared" ca="1" si="23"/>
        <v>A84</v>
      </c>
      <c r="C99" s="265"/>
      <c r="D99" s="58" t="str">
        <f t="shared" ca="1" si="24"/>
        <v/>
      </c>
      <c r="E99" s="60" t="str">
        <f t="shared" ca="1" si="25"/>
        <v/>
      </c>
      <c r="F99" s="142">
        <f ca="1">IF(LEN(B99)&gt;0,SUM('OBRAČUNANA OSNOVNA PLAČA'!G93:L93),"")</f>
        <v>0</v>
      </c>
      <c r="G99" s="6"/>
      <c r="H99" s="6"/>
      <c r="I99" s="6"/>
      <c r="J99" s="6"/>
      <c r="K99" s="6"/>
      <c r="L99" s="156">
        <f t="shared" si="35"/>
        <v>0</v>
      </c>
      <c r="M99" s="157">
        <f t="shared" ca="1" si="44"/>
        <v>0</v>
      </c>
      <c r="N99" s="157">
        <f t="shared" ca="1" si="45"/>
        <v>0</v>
      </c>
      <c r="O99" s="158">
        <f t="shared" ca="1" si="36"/>
        <v>0</v>
      </c>
      <c r="P99" s="159">
        <f t="shared" ca="1" si="46"/>
        <v>0</v>
      </c>
      <c r="Q99" s="160">
        <f t="shared" ca="1" si="37"/>
        <v>0</v>
      </c>
      <c r="R99" s="160">
        <f ca="1">IF(LEN(B99)&gt;0,'OSNOVNA PLAČA'!F93,"")</f>
        <v>0</v>
      </c>
      <c r="S99" s="161"/>
      <c r="T99" s="33"/>
      <c r="AB99" s="107">
        <f>ROW()</f>
        <v>99</v>
      </c>
      <c r="AC99" s="108" t="e">
        <f t="shared" ca="1" si="26"/>
        <v>#N/A</v>
      </c>
      <c r="AD99" s="108" t="e">
        <f t="shared" ca="1" si="27"/>
        <v>#N/A</v>
      </c>
      <c r="AE99" s="109" t="e">
        <f t="shared" ca="1" si="38"/>
        <v>#N/A</v>
      </c>
      <c r="AF99" s="108" t="e">
        <f t="shared" ca="1" si="39"/>
        <v>#N/A</v>
      </c>
      <c r="AG99" s="109" t="e">
        <f t="shared" ca="1" si="40"/>
        <v>#N/A</v>
      </c>
      <c r="AH99" s="108" t="e">
        <f t="shared" ca="1" si="41"/>
        <v>#N/A</v>
      </c>
      <c r="AI99" s="108" t="e">
        <f t="shared" ca="1" si="42"/>
        <v>#N/A</v>
      </c>
      <c r="AJ99" s="110" t="e">
        <f t="shared" ca="1" si="43"/>
        <v>#N/A</v>
      </c>
      <c r="AK99" s="108" t="e">
        <f t="shared" ca="1" si="28"/>
        <v>#N/A</v>
      </c>
      <c r="AL99" s="108" t="e">
        <f t="shared" ca="1" si="29"/>
        <v>#N/A</v>
      </c>
    </row>
    <row r="100" spans="1:38" ht="24.75" customHeight="1" x14ac:dyDescent="0.25">
      <c r="A100" s="57">
        <v>85</v>
      </c>
      <c r="B100" s="265" t="str">
        <f t="shared" ca="1" si="23"/>
        <v>A85</v>
      </c>
      <c r="C100" s="265"/>
      <c r="D100" s="58" t="str">
        <f t="shared" ca="1" si="24"/>
        <v/>
      </c>
      <c r="E100" s="60" t="str">
        <f t="shared" ca="1" si="25"/>
        <v/>
      </c>
      <c r="F100" s="142">
        <f ca="1">IF(LEN(B100)&gt;0,SUM('OBRAČUNANA OSNOVNA PLAČA'!G94:L94),"")</f>
        <v>0</v>
      </c>
      <c r="G100" s="6"/>
      <c r="H100" s="6"/>
      <c r="I100" s="6"/>
      <c r="J100" s="6"/>
      <c r="K100" s="6"/>
      <c r="L100" s="156">
        <f t="shared" si="35"/>
        <v>0</v>
      </c>
      <c r="M100" s="157">
        <f t="shared" ca="1" si="44"/>
        <v>0</v>
      </c>
      <c r="N100" s="157">
        <f t="shared" ca="1" si="45"/>
        <v>0</v>
      </c>
      <c r="O100" s="158">
        <f t="shared" ca="1" si="36"/>
        <v>0</v>
      </c>
      <c r="P100" s="159">
        <f t="shared" ca="1" si="46"/>
        <v>0</v>
      </c>
      <c r="Q100" s="160">
        <f t="shared" ca="1" si="37"/>
        <v>0</v>
      </c>
      <c r="R100" s="160">
        <f ca="1">IF(LEN(B100)&gt;0,'OSNOVNA PLAČA'!F94,"")</f>
        <v>0</v>
      </c>
      <c r="S100" s="161"/>
      <c r="T100" s="33"/>
      <c r="AB100" s="107">
        <f>ROW()</f>
        <v>100</v>
      </c>
      <c r="AC100" s="108" t="e">
        <f t="shared" ca="1" si="26"/>
        <v>#N/A</v>
      </c>
      <c r="AD100" s="108" t="e">
        <f t="shared" ca="1" si="27"/>
        <v>#N/A</v>
      </c>
      <c r="AE100" s="109" t="e">
        <f t="shared" ca="1" si="38"/>
        <v>#N/A</v>
      </c>
      <c r="AF100" s="108" t="e">
        <f t="shared" ca="1" si="39"/>
        <v>#N/A</v>
      </c>
      <c r="AG100" s="109" t="e">
        <f t="shared" ca="1" si="40"/>
        <v>#N/A</v>
      </c>
      <c r="AH100" s="108" t="e">
        <f t="shared" ca="1" si="41"/>
        <v>#N/A</v>
      </c>
      <c r="AI100" s="108" t="e">
        <f t="shared" ca="1" si="42"/>
        <v>#N/A</v>
      </c>
      <c r="AJ100" s="110" t="e">
        <f t="shared" ca="1" si="43"/>
        <v>#N/A</v>
      </c>
      <c r="AK100" s="108" t="e">
        <f t="shared" ca="1" si="28"/>
        <v>#N/A</v>
      </c>
      <c r="AL100" s="108" t="e">
        <f t="shared" ca="1" si="29"/>
        <v>#N/A</v>
      </c>
    </row>
    <row r="101" spans="1:38" ht="24.75" customHeight="1" x14ac:dyDescent="0.25">
      <c r="A101" s="57">
        <v>86</v>
      </c>
      <c r="B101" s="265" t="str">
        <f t="shared" ca="1" si="23"/>
        <v>A86</v>
      </c>
      <c r="C101" s="265"/>
      <c r="D101" s="58" t="str">
        <f t="shared" ca="1" si="24"/>
        <v/>
      </c>
      <c r="E101" s="60" t="str">
        <f t="shared" ca="1" si="25"/>
        <v/>
      </c>
      <c r="F101" s="142">
        <f ca="1">IF(LEN(B101)&gt;0,SUM('OBRAČUNANA OSNOVNA PLAČA'!G95:L95),"")</f>
        <v>0</v>
      </c>
      <c r="G101" s="6"/>
      <c r="H101" s="6"/>
      <c r="I101" s="6"/>
      <c r="J101" s="6"/>
      <c r="K101" s="6"/>
      <c r="L101" s="156">
        <f t="shared" si="35"/>
        <v>0</v>
      </c>
      <c r="M101" s="157">
        <f t="shared" ca="1" si="44"/>
        <v>0</v>
      </c>
      <c r="N101" s="157">
        <f t="shared" ca="1" si="45"/>
        <v>0</v>
      </c>
      <c r="O101" s="158">
        <f t="shared" ca="1" si="36"/>
        <v>0</v>
      </c>
      <c r="P101" s="159">
        <f t="shared" ca="1" si="46"/>
        <v>0</v>
      </c>
      <c r="Q101" s="160">
        <f t="shared" ca="1" si="37"/>
        <v>0</v>
      </c>
      <c r="R101" s="160">
        <f ca="1">IF(LEN(B101)&gt;0,'OSNOVNA PLAČA'!F95,"")</f>
        <v>0</v>
      </c>
      <c r="S101" s="161"/>
      <c r="T101" s="33"/>
      <c r="AB101" s="107">
        <f>ROW()</f>
        <v>101</v>
      </c>
      <c r="AC101" s="108" t="e">
        <f t="shared" ca="1" si="26"/>
        <v>#N/A</v>
      </c>
      <c r="AD101" s="108" t="e">
        <f t="shared" ca="1" si="27"/>
        <v>#N/A</v>
      </c>
      <c r="AE101" s="109" t="e">
        <f t="shared" ca="1" si="38"/>
        <v>#N/A</v>
      </c>
      <c r="AF101" s="108" t="e">
        <f t="shared" ca="1" si="39"/>
        <v>#N/A</v>
      </c>
      <c r="AG101" s="109" t="e">
        <f t="shared" ca="1" si="40"/>
        <v>#N/A</v>
      </c>
      <c r="AH101" s="108" t="e">
        <f t="shared" ca="1" si="41"/>
        <v>#N/A</v>
      </c>
      <c r="AI101" s="108" t="e">
        <f t="shared" ca="1" si="42"/>
        <v>#N/A</v>
      </c>
      <c r="AJ101" s="110" t="e">
        <f t="shared" ca="1" si="43"/>
        <v>#N/A</v>
      </c>
      <c r="AK101" s="108" t="e">
        <f t="shared" ca="1" si="28"/>
        <v>#N/A</v>
      </c>
      <c r="AL101" s="108" t="e">
        <f t="shared" ca="1" si="29"/>
        <v>#N/A</v>
      </c>
    </row>
    <row r="102" spans="1:38" ht="24.75" customHeight="1" x14ac:dyDescent="0.25">
      <c r="A102" s="57">
        <v>87</v>
      </c>
      <c r="B102" s="265" t="str">
        <f t="shared" ca="1" si="23"/>
        <v>A87</v>
      </c>
      <c r="C102" s="265"/>
      <c r="D102" s="58" t="str">
        <f t="shared" ca="1" si="24"/>
        <v/>
      </c>
      <c r="E102" s="60" t="str">
        <f t="shared" ca="1" si="25"/>
        <v/>
      </c>
      <c r="F102" s="142">
        <f ca="1">IF(LEN(B102)&gt;0,SUM('OBRAČUNANA OSNOVNA PLAČA'!G96:L96),"")</f>
        <v>0</v>
      </c>
      <c r="G102" s="6"/>
      <c r="H102" s="6"/>
      <c r="I102" s="6"/>
      <c r="J102" s="6"/>
      <c r="K102" s="6"/>
      <c r="L102" s="156">
        <f t="shared" si="35"/>
        <v>0</v>
      </c>
      <c r="M102" s="157">
        <f t="shared" ca="1" si="44"/>
        <v>0</v>
      </c>
      <c r="N102" s="157">
        <f t="shared" ca="1" si="45"/>
        <v>0</v>
      </c>
      <c r="O102" s="158">
        <f t="shared" ca="1" si="36"/>
        <v>0</v>
      </c>
      <c r="P102" s="159">
        <f t="shared" ca="1" si="46"/>
        <v>0</v>
      </c>
      <c r="Q102" s="160">
        <f t="shared" ca="1" si="37"/>
        <v>0</v>
      </c>
      <c r="R102" s="160">
        <f ca="1">IF(LEN(B102)&gt;0,'OSNOVNA PLAČA'!F96,"")</f>
        <v>0</v>
      </c>
      <c r="S102" s="161"/>
      <c r="T102" s="33"/>
      <c r="AB102" s="107">
        <f>ROW()</f>
        <v>102</v>
      </c>
      <c r="AC102" s="108" t="e">
        <f t="shared" ca="1" si="26"/>
        <v>#N/A</v>
      </c>
      <c r="AD102" s="108" t="e">
        <f t="shared" ca="1" si="27"/>
        <v>#N/A</v>
      </c>
      <c r="AE102" s="109" t="e">
        <f t="shared" ca="1" si="38"/>
        <v>#N/A</v>
      </c>
      <c r="AF102" s="108" t="e">
        <f t="shared" ca="1" si="39"/>
        <v>#N/A</v>
      </c>
      <c r="AG102" s="109" t="e">
        <f t="shared" ca="1" si="40"/>
        <v>#N/A</v>
      </c>
      <c r="AH102" s="108" t="e">
        <f t="shared" ca="1" si="41"/>
        <v>#N/A</v>
      </c>
      <c r="AI102" s="108" t="e">
        <f t="shared" ca="1" si="42"/>
        <v>#N/A</v>
      </c>
      <c r="AJ102" s="110" t="e">
        <f t="shared" ca="1" si="43"/>
        <v>#N/A</v>
      </c>
      <c r="AK102" s="108" t="e">
        <f t="shared" ca="1" si="28"/>
        <v>#N/A</v>
      </c>
      <c r="AL102" s="108" t="e">
        <f t="shared" ca="1" si="29"/>
        <v>#N/A</v>
      </c>
    </row>
    <row r="103" spans="1:38" ht="24.75" customHeight="1" x14ac:dyDescent="0.25">
      <c r="A103" s="57">
        <v>88</v>
      </c>
      <c r="B103" s="265" t="str">
        <f t="shared" ca="1" si="23"/>
        <v>A88</v>
      </c>
      <c r="C103" s="265"/>
      <c r="D103" s="58" t="str">
        <f t="shared" ca="1" si="24"/>
        <v/>
      </c>
      <c r="E103" s="60" t="str">
        <f t="shared" ca="1" si="25"/>
        <v/>
      </c>
      <c r="F103" s="142">
        <f ca="1">IF(LEN(B103)&gt;0,SUM('OBRAČUNANA OSNOVNA PLAČA'!G97:L97),"")</f>
        <v>0</v>
      </c>
      <c r="G103" s="6"/>
      <c r="H103" s="6"/>
      <c r="I103" s="6"/>
      <c r="J103" s="6"/>
      <c r="K103" s="6"/>
      <c r="L103" s="156">
        <f t="shared" si="35"/>
        <v>0</v>
      </c>
      <c r="M103" s="157">
        <f t="shared" ca="1" si="44"/>
        <v>0</v>
      </c>
      <c r="N103" s="157">
        <f t="shared" ca="1" si="45"/>
        <v>0</v>
      </c>
      <c r="O103" s="158">
        <f t="shared" ca="1" si="36"/>
        <v>0</v>
      </c>
      <c r="P103" s="159">
        <f t="shared" ca="1" si="46"/>
        <v>0</v>
      </c>
      <c r="Q103" s="160">
        <f t="shared" ca="1" si="37"/>
        <v>0</v>
      </c>
      <c r="R103" s="160">
        <f ca="1">IF(LEN(B103)&gt;0,'OSNOVNA PLAČA'!F97,"")</f>
        <v>0</v>
      </c>
      <c r="S103" s="161"/>
      <c r="T103" s="33"/>
      <c r="AB103" s="107">
        <f>ROW()</f>
        <v>103</v>
      </c>
      <c r="AC103" s="108" t="e">
        <f t="shared" ca="1" si="26"/>
        <v>#N/A</v>
      </c>
      <c r="AD103" s="108" t="e">
        <f t="shared" ca="1" si="27"/>
        <v>#N/A</v>
      </c>
      <c r="AE103" s="109" t="e">
        <f t="shared" ca="1" si="38"/>
        <v>#N/A</v>
      </c>
      <c r="AF103" s="108" t="e">
        <f t="shared" ca="1" si="39"/>
        <v>#N/A</v>
      </c>
      <c r="AG103" s="109" t="e">
        <f t="shared" ca="1" si="40"/>
        <v>#N/A</v>
      </c>
      <c r="AH103" s="108" t="e">
        <f t="shared" ca="1" si="41"/>
        <v>#N/A</v>
      </c>
      <c r="AI103" s="108" t="e">
        <f t="shared" ca="1" si="42"/>
        <v>#N/A</v>
      </c>
      <c r="AJ103" s="110" t="e">
        <f t="shared" ca="1" si="43"/>
        <v>#N/A</v>
      </c>
      <c r="AK103" s="108" t="e">
        <f t="shared" ca="1" si="28"/>
        <v>#N/A</v>
      </c>
      <c r="AL103" s="108" t="e">
        <f t="shared" ca="1" si="29"/>
        <v>#N/A</v>
      </c>
    </row>
    <row r="104" spans="1:38" ht="24.75" customHeight="1" x14ac:dyDescent="0.25">
      <c r="A104" s="57">
        <v>89</v>
      </c>
      <c r="B104" s="265" t="str">
        <f t="shared" ca="1" si="23"/>
        <v>A89</v>
      </c>
      <c r="C104" s="265"/>
      <c r="D104" s="58" t="str">
        <f t="shared" ca="1" si="24"/>
        <v/>
      </c>
      <c r="E104" s="60" t="str">
        <f t="shared" ca="1" si="25"/>
        <v/>
      </c>
      <c r="F104" s="142">
        <f ca="1">IF(LEN(B104)&gt;0,SUM('OBRAČUNANA OSNOVNA PLAČA'!G98:L98),"")</f>
        <v>0</v>
      </c>
      <c r="G104" s="6"/>
      <c r="H104" s="6"/>
      <c r="I104" s="6"/>
      <c r="J104" s="6"/>
      <c r="K104" s="6"/>
      <c r="L104" s="156">
        <f t="shared" si="35"/>
        <v>0</v>
      </c>
      <c r="M104" s="157">
        <f t="shared" ca="1" si="44"/>
        <v>0</v>
      </c>
      <c r="N104" s="157">
        <f t="shared" ca="1" si="45"/>
        <v>0</v>
      </c>
      <c r="O104" s="158">
        <f t="shared" ca="1" si="36"/>
        <v>0</v>
      </c>
      <c r="P104" s="159">
        <f t="shared" ca="1" si="46"/>
        <v>0</v>
      </c>
      <c r="Q104" s="160">
        <f t="shared" ca="1" si="37"/>
        <v>0</v>
      </c>
      <c r="R104" s="160">
        <f ca="1">IF(LEN(B104)&gt;0,'OSNOVNA PLAČA'!F98,"")</f>
        <v>0</v>
      </c>
      <c r="S104" s="161"/>
      <c r="T104" s="33"/>
      <c r="AB104" s="107">
        <f>ROW()</f>
        <v>104</v>
      </c>
      <c r="AC104" s="108" t="e">
        <f t="shared" ca="1" si="26"/>
        <v>#N/A</v>
      </c>
      <c r="AD104" s="108" t="e">
        <f t="shared" ca="1" si="27"/>
        <v>#N/A</v>
      </c>
      <c r="AE104" s="109" t="e">
        <f t="shared" ca="1" si="38"/>
        <v>#N/A</v>
      </c>
      <c r="AF104" s="108" t="e">
        <f t="shared" ca="1" si="39"/>
        <v>#N/A</v>
      </c>
      <c r="AG104" s="109" t="e">
        <f t="shared" ca="1" si="40"/>
        <v>#N/A</v>
      </c>
      <c r="AH104" s="108" t="e">
        <f t="shared" ca="1" si="41"/>
        <v>#N/A</v>
      </c>
      <c r="AI104" s="108" t="e">
        <f t="shared" ca="1" si="42"/>
        <v>#N/A</v>
      </c>
      <c r="AJ104" s="110" t="e">
        <f t="shared" ca="1" si="43"/>
        <v>#N/A</v>
      </c>
      <c r="AK104" s="108" t="e">
        <f t="shared" ca="1" si="28"/>
        <v>#N/A</v>
      </c>
      <c r="AL104" s="108" t="e">
        <f t="shared" ca="1" si="29"/>
        <v>#N/A</v>
      </c>
    </row>
    <row r="105" spans="1:38" ht="24.75" customHeight="1" x14ac:dyDescent="0.25">
      <c r="A105" s="57">
        <v>90</v>
      </c>
      <c r="B105" s="265" t="str">
        <f t="shared" ca="1" si="23"/>
        <v>A90</v>
      </c>
      <c r="C105" s="265"/>
      <c r="D105" s="58" t="str">
        <f t="shared" ca="1" si="24"/>
        <v/>
      </c>
      <c r="E105" s="60" t="str">
        <f t="shared" ca="1" si="25"/>
        <v/>
      </c>
      <c r="F105" s="142">
        <f ca="1">IF(LEN(B105)&gt;0,SUM('OBRAČUNANA OSNOVNA PLAČA'!G99:L99),"")</f>
        <v>0</v>
      </c>
      <c r="G105" s="6"/>
      <c r="H105" s="6"/>
      <c r="I105" s="6"/>
      <c r="J105" s="6"/>
      <c r="K105" s="6"/>
      <c r="L105" s="156">
        <f t="shared" si="35"/>
        <v>0</v>
      </c>
      <c r="M105" s="157">
        <f t="shared" ca="1" si="44"/>
        <v>0</v>
      </c>
      <c r="N105" s="157">
        <f t="shared" ca="1" si="45"/>
        <v>0</v>
      </c>
      <c r="O105" s="158">
        <f t="shared" ca="1" si="36"/>
        <v>0</v>
      </c>
      <c r="P105" s="159">
        <f t="shared" ca="1" si="46"/>
        <v>0</v>
      </c>
      <c r="Q105" s="160">
        <f t="shared" ca="1" si="37"/>
        <v>0</v>
      </c>
      <c r="R105" s="160">
        <f ca="1">IF(LEN(B105)&gt;0,'OSNOVNA PLAČA'!F99,"")</f>
        <v>0</v>
      </c>
      <c r="S105" s="161"/>
      <c r="T105" s="33"/>
      <c r="AB105" s="107">
        <f>ROW()</f>
        <v>105</v>
      </c>
      <c r="AC105" s="108" t="e">
        <f t="shared" ca="1" si="26"/>
        <v>#N/A</v>
      </c>
      <c r="AD105" s="108" t="e">
        <f t="shared" ca="1" si="27"/>
        <v>#N/A</v>
      </c>
      <c r="AE105" s="109" t="e">
        <f t="shared" ca="1" si="38"/>
        <v>#N/A</v>
      </c>
      <c r="AF105" s="108" t="e">
        <f t="shared" ca="1" si="39"/>
        <v>#N/A</v>
      </c>
      <c r="AG105" s="109" t="e">
        <f t="shared" ca="1" si="40"/>
        <v>#N/A</v>
      </c>
      <c r="AH105" s="108" t="e">
        <f t="shared" ca="1" si="41"/>
        <v>#N/A</v>
      </c>
      <c r="AI105" s="108" t="e">
        <f t="shared" ca="1" si="42"/>
        <v>#N/A</v>
      </c>
      <c r="AJ105" s="110" t="e">
        <f t="shared" ca="1" si="43"/>
        <v>#N/A</v>
      </c>
      <c r="AK105" s="108" t="e">
        <f t="shared" ca="1" si="28"/>
        <v>#N/A</v>
      </c>
      <c r="AL105" s="108" t="e">
        <f t="shared" ca="1" si="29"/>
        <v>#N/A</v>
      </c>
    </row>
    <row r="106" spans="1:38" ht="24.75" customHeight="1" x14ac:dyDescent="0.25">
      <c r="A106" s="57">
        <v>91</v>
      </c>
      <c r="B106" s="265" t="str">
        <f t="shared" ca="1" si="23"/>
        <v>A91</v>
      </c>
      <c r="C106" s="265"/>
      <c r="D106" s="58" t="str">
        <f t="shared" ca="1" si="24"/>
        <v/>
      </c>
      <c r="E106" s="60" t="str">
        <f t="shared" ca="1" si="25"/>
        <v/>
      </c>
      <c r="F106" s="142">
        <f ca="1">IF(LEN(B106)&gt;0,SUM('OBRAČUNANA OSNOVNA PLAČA'!G100:L100),"")</f>
        <v>0</v>
      </c>
      <c r="G106" s="6"/>
      <c r="H106" s="6"/>
      <c r="I106" s="6"/>
      <c r="J106" s="6"/>
      <c r="K106" s="6"/>
      <c r="L106" s="156">
        <f t="shared" si="35"/>
        <v>0</v>
      </c>
      <c r="M106" s="157">
        <f t="shared" ca="1" si="44"/>
        <v>0</v>
      </c>
      <c r="N106" s="157">
        <f t="shared" ca="1" si="45"/>
        <v>0</v>
      </c>
      <c r="O106" s="158">
        <f t="shared" ca="1" si="36"/>
        <v>0</v>
      </c>
      <c r="P106" s="159">
        <f t="shared" ca="1" si="46"/>
        <v>0</v>
      </c>
      <c r="Q106" s="160">
        <f t="shared" ca="1" si="37"/>
        <v>0</v>
      </c>
      <c r="R106" s="160">
        <f ca="1">IF(LEN(B106)&gt;0,'OSNOVNA PLAČA'!F100,"")</f>
        <v>0</v>
      </c>
      <c r="S106" s="161"/>
      <c r="T106" s="33"/>
      <c r="AB106" s="107">
        <f>ROW()</f>
        <v>106</v>
      </c>
      <c r="AC106" s="108" t="e">
        <f t="shared" ca="1" si="26"/>
        <v>#N/A</v>
      </c>
      <c r="AD106" s="108" t="e">
        <f t="shared" ca="1" si="27"/>
        <v>#N/A</v>
      </c>
      <c r="AE106" s="109" t="e">
        <f t="shared" ca="1" si="38"/>
        <v>#N/A</v>
      </c>
      <c r="AF106" s="108" t="e">
        <f t="shared" ca="1" si="39"/>
        <v>#N/A</v>
      </c>
      <c r="AG106" s="109" t="e">
        <f t="shared" ca="1" si="40"/>
        <v>#N/A</v>
      </c>
      <c r="AH106" s="108" t="e">
        <f t="shared" ca="1" si="41"/>
        <v>#N/A</v>
      </c>
      <c r="AI106" s="108" t="e">
        <f t="shared" ca="1" si="42"/>
        <v>#N/A</v>
      </c>
      <c r="AJ106" s="110" t="e">
        <f t="shared" ca="1" si="43"/>
        <v>#N/A</v>
      </c>
      <c r="AK106" s="108" t="e">
        <f t="shared" ca="1" si="28"/>
        <v>#N/A</v>
      </c>
      <c r="AL106" s="108" t="e">
        <f t="shared" ca="1" si="29"/>
        <v>#N/A</v>
      </c>
    </row>
    <row r="107" spans="1:38" ht="24.75" customHeight="1" x14ac:dyDescent="0.25">
      <c r="A107" s="57">
        <v>92</v>
      </c>
      <c r="B107" s="265" t="str">
        <f t="shared" ca="1" si="23"/>
        <v>A92</v>
      </c>
      <c r="C107" s="265"/>
      <c r="D107" s="58" t="str">
        <f t="shared" ca="1" si="24"/>
        <v/>
      </c>
      <c r="E107" s="60" t="str">
        <f t="shared" ca="1" si="25"/>
        <v/>
      </c>
      <c r="F107" s="142">
        <f ca="1">IF(LEN(B107)&gt;0,SUM('OBRAČUNANA OSNOVNA PLAČA'!G101:L101),"")</f>
        <v>0</v>
      </c>
      <c r="G107" s="6"/>
      <c r="H107" s="6"/>
      <c r="I107" s="6"/>
      <c r="J107" s="6"/>
      <c r="K107" s="6"/>
      <c r="L107" s="156">
        <f t="shared" si="35"/>
        <v>0</v>
      </c>
      <c r="M107" s="157">
        <f t="shared" ca="1" si="44"/>
        <v>0</v>
      </c>
      <c r="N107" s="157">
        <f t="shared" ca="1" si="45"/>
        <v>0</v>
      </c>
      <c r="O107" s="158">
        <f t="shared" ca="1" si="36"/>
        <v>0</v>
      </c>
      <c r="P107" s="159">
        <f t="shared" ca="1" si="46"/>
        <v>0</v>
      </c>
      <c r="Q107" s="160">
        <f t="shared" ca="1" si="37"/>
        <v>0</v>
      </c>
      <c r="R107" s="160">
        <f ca="1">IF(LEN(B107)&gt;0,'OSNOVNA PLAČA'!F101,"")</f>
        <v>0</v>
      </c>
      <c r="S107" s="161"/>
      <c r="T107" s="33"/>
      <c r="AB107" s="107">
        <f>ROW()</f>
        <v>107</v>
      </c>
      <c r="AC107" s="108" t="e">
        <f t="shared" ca="1" si="26"/>
        <v>#N/A</v>
      </c>
      <c r="AD107" s="108" t="e">
        <f t="shared" ca="1" si="27"/>
        <v>#N/A</v>
      </c>
      <c r="AE107" s="109" t="e">
        <f t="shared" ca="1" si="38"/>
        <v>#N/A</v>
      </c>
      <c r="AF107" s="108" t="e">
        <f t="shared" ca="1" si="39"/>
        <v>#N/A</v>
      </c>
      <c r="AG107" s="109" t="e">
        <f t="shared" ca="1" si="40"/>
        <v>#N/A</v>
      </c>
      <c r="AH107" s="108" t="e">
        <f t="shared" ca="1" si="41"/>
        <v>#N/A</v>
      </c>
      <c r="AI107" s="108" t="e">
        <f t="shared" ca="1" si="42"/>
        <v>#N/A</v>
      </c>
      <c r="AJ107" s="110" t="e">
        <f t="shared" ca="1" si="43"/>
        <v>#N/A</v>
      </c>
      <c r="AK107" s="108" t="e">
        <f t="shared" ca="1" si="28"/>
        <v>#N/A</v>
      </c>
      <c r="AL107" s="108" t="e">
        <f t="shared" ca="1" si="29"/>
        <v>#N/A</v>
      </c>
    </row>
    <row r="108" spans="1:38" ht="24.75" customHeight="1" x14ac:dyDescent="0.25">
      <c r="A108" s="57">
        <v>93</v>
      </c>
      <c r="B108" s="265" t="str">
        <f t="shared" ca="1" si="23"/>
        <v>A93</v>
      </c>
      <c r="C108" s="265"/>
      <c r="D108" s="58" t="str">
        <f t="shared" ca="1" si="24"/>
        <v/>
      </c>
      <c r="E108" s="60" t="str">
        <f t="shared" ca="1" si="25"/>
        <v/>
      </c>
      <c r="F108" s="142">
        <f ca="1">IF(LEN(B108)&gt;0,SUM('OBRAČUNANA OSNOVNA PLAČA'!G102:L102),"")</f>
        <v>0</v>
      </c>
      <c r="G108" s="6"/>
      <c r="H108" s="6"/>
      <c r="I108" s="6"/>
      <c r="J108" s="6"/>
      <c r="K108" s="6"/>
      <c r="L108" s="156">
        <f t="shared" si="35"/>
        <v>0</v>
      </c>
      <c r="M108" s="157">
        <f t="shared" ca="1" si="44"/>
        <v>0</v>
      </c>
      <c r="N108" s="157">
        <f t="shared" ca="1" si="45"/>
        <v>0</v>
      </c>
      <c r="O108" s="158">
        <f t="shared" ca="1" si="36"/>
        <v>0</v>
      </c>
      <c r="P108" s="159">
        <f t="shared" ca="1" si="46"/>
        <v>0</v>
      </c>
      <c r="Q108" s="160">
        <f t="shared" ca="1" si="37"/>
        <v>0</v>
      </c>
      <c r="R108" s="160">
        <f ca="1">IF(LEN(B108)&gt;0,'OSNOVNA PLAČA'!F102,"")</f>
        <v>0</v>
      </c>
      <c r="S108" s="161"/>
      <c r="T108" s="33"/>
      <c r="AB108" s="107">
        <f>ROW()</f>
        <v>108</v>
      </c>
      <c r="AC108" s="108" t="e">
        <f t="shared" ca="1" si="26"/>
        <v>#N/A</v>
      </c>
      <c r="AD108" s="108" t="e">
        <f t="shared" ca="1" si="27"/>
        <v>#N/A</v>
      </c>
      <c r="AE108" s="109" t="e">
        <f t="shared" ca="1" si="38"/>
        <v>#N/A</v>
      </c>
      <c r="AF108" s="108" t="e">
        <f t="shared" ca="1" si="39"/>
        <v>#N/A</v>
      </c>
      <c r="AG108" s="109" t="e">
        <f t="shared" ca="1" si="40"/>
        <v>#N/A</v>
      </c>
      <c r="AH108" s="108" t="e">
        <f t="shared" ca="1" si="41"/>
        <v>#N/A</v>
      </c>
      <c r="AI108" s="108" t="e">
        <f t="shared" ca="1" si="42"/>
        <v>#N/A</v>
      </c>
      <c r="AJ108" s="110" t="e">
        <f t="shared" ca="1" si="43"/>
        <v>#N/A</v>
      </c>
      <c r="AK108" s="108" t="e">
        <f t="shared" ca="1" si="28"/>
        <v>#N/A</v>
      </c>
      <c r="AL108" s="108" t="e">
        <f t="shared" ca="1" si="29"/>
        <v>#N/A</v>
      </c>
    </row>
    <row r="109" spans="1:38" ht="24.75" customHeight="1" x14ac:dyDescent="0.25">
      <c r="A109" s="57">
        <v>94</v>
      </c>
      <c r="B109" s="265" t="str">
        <f t="shared" ca="1" si="23"/>
        <v>A94</v>
      </c>
      <c r="C109" s="265"/>
      <c r="D109" s="58" t="str">
        <f t="shared" ca="1" si="24"/>
        <v/>
      </c>
      <c r="E109" s="60" t="str">
        <f t="shared" ca="1" si="25"/>
        <v/>
      </c>
      <c r="F109" s="142">
        <f ca="1">IF(LEN(B109)&gt;0,SUM('OBRAČUNANA OSNOVNA PLAČA'!G103:L103),"")</f>
        <v>0</v>
      </c>
      <c r="G109" s="6"/>
      <c r="H109" s="6"/>
      <c r="I109" s="6"/>
      <c r="J109" s="6"/>
      <c r="K109" s="6"/>
      <c r="L109" s="156">
        <f t="shared" si="35"/>
        <v>0</v>
      </c>
      <c r="M109" s="157">
        <f t="shared" ca="1" si="44"/>
        <v>0</v>
      </c>
      <c r="N109" s="157">
        <f t="shared" ca="1" si="45"/>
        <v>0</v>
      </c>
      <c r="O109" s="158">
        <f t="shared" ca="1" si="36"/>
        <v>0</v>
      </c>
      <c r="P109" s="159">
        <f t="shared" ca="1" si="46"/>
        <v>0</v>
      </c>
      <c r="Q109" s="160">
        <f t="shared" ca="1" si="37"/>
        <v>0</v>
      </c>
      <c r="R109" s="160">
        <f ca="1">IF(LEN(B109)&gt;0,'OSNOVNA PLAČA'!F103,"")</f>
        <v>0</v>
      </c>
      <c r="S109" s="161"/>
      <c r="T109" s="33"/>
      <c r="AB109" s="107">
        <f>ROW()</f>
        <v>109</v>
      </c>
      <c r="AC109" s="108" t="e">
        <f t="shared" ca="1" si="26"/>
        <v>#N/A</v>
      </c>
      <c r="AD109" s="108" t="e">
        <f t="shared" ca="1" si="27"/>
        <v>#N/A</v>
      </c>
      <c r="AE109" s="109" t="e">
        <f t="shared" ca="1" si="38"/>
        <v>#N/A</v>
      </c>
      <c r="AF109" s="108" t="e">
        <f t="shared" ca="1" si="39"/>
        <v>#N/A</v>
      </c>
      <c r="AG109" s="109" t="e">
        <f t="shared" ca="1" si="40"/>
        <v>#N/A</v>
      </c>
      <c r="AH109" s="108" t="e">
        <f t="shared" ca="1" si="41"/>
        <v>#N/A</v>
      </c>
      <c r="AI109" s="108" t="e">
        <f t="shared" ca="1" si="42"/>
        <v>#N/A</v>
      </c>
      <c r="AJ109" s="110" t="e">
        <f t="shared" ca="1" si="43"/>
        <v>#N/A</v>
      </c>
      <c r="AK109" s="108" t="e">
        <f t="shared" ca="1" si="28"/>
        <v>#N/A</v>
      </c>
      <c r="AL109" s="108" t="e">
        <f t="shared" ca="1" si="29"/>
        <v>#N/A</v>
      </c>
    </row>
    <row r="110" spans="1:38" ht="24.75" customHeight="1" x14ac:dyDescent="0.25">
      <c r="A110" s="57">
        <v>95</v>
      </c>
      <c r="B110" s="265" t="str">
        <f t="shared" ca="1" si="23"/>
        <v>A95</v>
      </c>
      <c r="C110" s="265"/>
      <c r="D110" s="58" t="str">
        <f t="shared" ca="1" si="24"/>
        <v/>
      </c>
      <c r="E110" s="60" t="str">
        <f t="shared" ca="1" si="25"/>
        <v/>
      </c>
      <c r="F110" s="142">
        <f ca="1">IF(LEN(B110)&gt;0,SUM('OBRAČUNANA OSNOVNA PLAČA'!G104:L104),"")</f>
        <v>0</v>
      </c>
      <c r="G110" s="6"/>
      <c r="H110" s="6"/>
      <c r="I110" s="6"/>
      <c r="J110" s="6"/>
      <c r="K110" s="6"/>
      <c r="L110" s="156">
        <f t="shared" si="35"/>
        <v>0</v>
      </c>
      <c r="M110" s="157">
        <f t="shared" ca="1" si="44"/>
        <v>0</v>
      </c>
      <c r="N110" s="157">
        <f t="shared" ca="1" si="45"/>
        <v>0</v>
      </c>
      <c r="O110" s="158">
        <f t="shared" ca="1" si="36"/>
        <v>0</v>
      </c>
      <c r="P110" s="159">
        <f t="shared" ca="1" si="46"/>
        <v>0</v>
      </c>
      <c r="Q110" s="160">
        <f t="shared" ca="1" si="37"/>
        <v>0</v>
      </c>
      <c r="R110" s="160">
        <f ca="1">IF(LEN(B110)&gt;0,'OSNOVNA PLAČA'!F104,"")</f>
        <v>0</v>
      </c>
      <c r="S110" s="161"/>
      <c r="T110" s="33"/>
      <c r="AB110" s="107">
        <f>ROW()</f>
        <v>110</v>
      </c>
      <c r="AC110" s="108" t="e">
        <f t="shared" ca="1" si="26"/>
        <v>#N/A</v>
      </c>
      <c r="AD110" s="108" t="e">
        <f t="shared" ca="1" si="27"/>
        <v>#N/A</v>
      </c>
      <c r="AE110" s="109" t="e">
        <f t="shared" ca="1" si="38"/>
        <v>#N/A</v>
      </c>
      <c r="AF110" s="108" t="e">
        <f t="shared" ca="1" si="39"/>
        <v>#N/A</v>
      </c>
      <c r="AG110" s="109" t="e">
        <f t="shared" ca="1" si="40"/>
        <v>#N/A</v>
      </c>
      <c r="AH110" s="108" t="e">
        <f t="shared" ca="1" si="41"/>
        <v>#N/A</v>
      </c>
      <c r="AI110" s="108" t="e">
        <f t="shared" ca="1" si="42"/>
        <v>#N/A</v>
      </c>
      <c r="AJ110" s="110" t="e">
        <f t="shared" ca="1" si="43"/>
        <v>#N/A</v>
      </c>
      <c r="AK110" s="108" t="e">
        <f t="shared" ca="1" si="28"/>
        <v>#N/A</v>
      </c>
      <c r="AL110" s="108" t="e">
        <f t="shared" ca="1" si="29"/>
        <v>#N/A</v>
      </c>
    </row>
    <row r="111" spans="1:38" ht="24.75" customHeight="1" x14ac:dyDescent="0.25">
      <c r="A111" s="57">
        <v>96</v>
      </c>
      <c r="B111" s="265" t="str">
        <f t="shared" ca="1" si="23"/>
        <v>A96</v>
      </c>
      <c r="C111" s="265"/>
      <c r="D111" s="58" t="str">
        <f t="shared" ca="1" si="24"/>
        <v/>
      </c>
      <c r="E111" s="60" t="str">
        <f t="shared" ca="1" si="25"/>
        <v/>
      </c>
      <c r="F111" s="142">
        <f ca="1">IF(LEN(B111)&gt;0,SUM('OBRAČUNANA OSNOVNA PLAČA'!G105:L105),"")</f>
        <v>0</v>
      </c>
      <c r="G111" s="6"/>
      <c r="H111" s="6"/>
      <c r="I111" s="6"/>
      <c r="J111" s="6"/>
      <c r="K111" s="6"/>
      <c r="L111" s="156">
        <f t="shared" si="35"/>
        <v>0</v>
      </c>
      <c r="M111" s="157">
        <f t="shared" ca="1" si="44"/>
        <v>0</v>
      </c>
      <c r="N111" s="157">
        <f t="shared" ca="1" si="45"/>
        <v>0</v>
      </c>
      <c r="O111" s="158">
        <f t="shared" ca="1" si="36"/>
        <v>0</v>
      </c>
      <c r="P111" s="159">
        <f t="shared" ca="1" si="46"/>
        <v>0</v>
      </c>
      <c r="Q111" s="160">
        <f t="shared" ca="1" si="37"/>
        <v>0</v>
      </c>
      <c r="R111" s="160">
        <f ca="1">IF(LEN(B111)&gt;0,'OSNOVNA PLAČA'!F105,"")</f>
        <v>0</v>
      </c>
      <c r="S111" s="161"/>
      <c r="T111" s="33"/>
      <c r="AB111" s="107">
        <f>ROW()</f>
        <v>111</v>
      </c>
      <c r="AC111" s="108" t="e">
        <f t="shared" ca="1" si="26"/>
        <v>#N/A</v>
      </c>
      <c r="AD111" s="108" t="e">
        <f t="shared" ca="1" si="27"/>
        <v>#N/A</v>
      </c>
      <c r="AE111" s="109" t="e">
        <f t="shared" ca="1" si="38"/>
        <v>#N/A</v>
      </c>
      <c r="AF111" s="108" t="e">
        <f t="shared" ca="1" si="39"/>
        <v>#N/A</v>
      </c>
      <c r="AG111" s="109" t="e">
        <f t="shared" ca="1" si="40"/>
        <v>#N/A</v>
      </c>
      <c r="AH111" s="108" t="e">
        <f t="shared" ca="1" si="41"/>
        <v>#N/A</v>
      </c>
      <c r="AI111" s="108" t="e">
        <f t="shared" ca="1" si="42"/>
        <v>#N/A</v>
      </c>
      <c r="AJ111" s="110" t="e">
        <f t="shared" ca="1" si="43"/>
        <v>#N/A</v>
      </c>
      <c r="AK111" s="108" t="e">
        <f t="shared" ca="1" si="28"/>
        <v>#N/A</v>
      </c>
      <c r="AL111" s="108" t="e">
        <f t="shared" ca="1" si="29"/>
        <v>#N/A</v>
      </c>
    </row>
    <row r="112" spans="1:38" ht="24.75" customHeight="1" x14ac:dyDescent="0.25">
      <c r="A112" s="57">
        <v>97</v>
      </c>
      <c r="B112" s="265" t="str">
        <f t="shared" ca="1" si="23"/>
        <v>A97</v>
      </c>
      <c r="C112" s="265"/>
      <c r="D112" s="58" t="str">
        <f t="shared" ca="1" si="24"/>
        <v/>
      </c>
      <c r="E112" s="60" t="str">
        <f t="shared" ca="1" si="25"/>
        <v/>
      </c>
      <c r="F112" s="142">
        <f ca="1">IF(LEN(B112)&gt;0,SUM('OBRAČUNANA OSNOVNA PLAČA'!G106:L106),"")</f>
        <v>0</v>
      </c>
      <c r="G112" s="6"/>
      <c r="H112" s="6"/>
      <c r="I112" s="6"/>
      <c r="J112" s="6"/>
      <c r="K112" s="6"/>
      <c r="L112" s="156">
        <f t="shared" si="35"/>
        <v>0</v>
      </c>
      <c r="M112" s="157">
        <f t="shared" ca="1" si="44"/>
        <v>0</v>
      </c>
      <c r="N112" s="157">
        <f t="shared" ca="1" si="45"/>
        <v>0</v>
      </c>
      <c r="O112" s="158">
        <f t="shared" ca="1" si="36"/>
        <v>0</v>
      </c>
      <c r="P112" s="159">
        <f t="shared" ca="1" si="46"/>
        <v>0</v>
      </c>
      <c r="Q112" s="160">
        <f t="shared" ca="1" si="37"/>
        <v>0</v>
      </c>
      <c r="R112" s="160">
        <f ca="1">IF(LEN(B112)&gt;0,'OSNOVNA PLAČA'!F106,"")</f>
        <v>0</v>
      </c>
      <c r="S112" s="161"/>
      <c r="T112" s="33"/>
      <c r="AB112" s="107">
        <f>ROW()</f>
        <v>112</v>
      </c>
      <c r="AC112" s="108" t="e">
        <f t="shared" ca="1" si="26"/>
        <v>#N/A</v>
      </c>
      <c r="AD112" s="108" t="e">
        <f t="shared" ca="1" si="27"/>
        <v>#N/A</v>
      </c>
      <c r="AE112" s="109" t="e">
        <f t="shared" ref="AE112:AE115" ca="1" si="47">IF(AC112&gt;=AD112,"-",$L112/(5*MAX($M$121:$M$122)))</f>
        <v>#N/A</v>
      </c>
      <c r="AF112" s="108" t="e">
        <f t="shared" ca="1" si="39"/>
        <v>#N/A</v>
      </c>
      <c r="AG112" s="109" t="e">
        <f t="shared" ca="1" si="40"/>
        <v>#N/A</v>
      </c>
      <c r="AH112" s="108" t="e">
        <f t="shared" ca="1" si="41"/>
        <v>#N/A</v>
      </c>
      <c r="AI112" s="108" t="e">
        <f t="shared" ca="1" si="42"/>
        <v>#N/A</v>
      </c>
      <c r="AJ112" s="110" t="e">
        <f t="shared" ca="1" si="43"/>
        <v>#N/A</v>
      </c>
      <c r="AK112" s="108" t="e">
        <f t="shared" ca="1" si="28"/>
        <v>#N/A</v>
      </c>
      <c r="AL112" s="108" t="e">
        <f t="shared" ca="1" si="29"/>
        <v>#N/A</v>
      </c>
    </row>
    <row r="113" spans="1:44" ht="24.75" customHeight="1" x14ac:dyDescent="0.25">
      <c r="A113" s="57">
        <v>98</v>
      </c>
      <c r="B113" s="265" t="str">
        <f t="shared" ca="1" si="23"/>
        <v>A98</v>
      </c>
      <c r="C113" s="265"/>
      <c r="D113" s="58" t="str">
        <f t="shared" ca="1" si="24"/>
        <v/>
      </c>
      <c r="E113" s="60" t="str">
        <f t="shared" ca="1" si="25"/>
        <v/>
      </c>
      <c r="F113" s="142">
        <f ca="1">IF(LEN(B113)&gt;0,SUM('OBRAČUNANA OSNOVNA PLAČA'!G107:L107),"")</f>
        <v>0</v>
      </c>
      <c r="G113" s="6"/>
      <c r="H113" s="6"/>
      <c r="I113" s="6"/>
      <c r="J113" s="6"/>
      <c r="K113" s="6"/>
      <c r="L113" s="156">
        <f t="shared" si="35"/>
        <v>0</v>
      </c>
      <c r="M113" s="157">
        <f t="shared" ca="1" si="44"/>
        <v>0</v>
      </c>
      <c r="N113" s="157">
        <f t="shared" ca="1" si="45"/>
        <v>0</v>
      </c>
      <c r="O113" s="158">
        <f t="shared" ca="1" si="36"/>
        <v>0</v>
      </c>
      <c r="P113" s="159">
        <f t="shared" ca="1" si="46"/>
        <v>0</v>
      </c>
      <c r="Q113" s="160">
        <f t="shared" ca="1" si="37"/>
        <v>0</v>
      </c>
      <c r="R113" s="160">
        <f ca="1">IF(LEN(B113)&gt;0,'OSNOVNA PLAČA'!F107,"")</f>
        <v>0</v>
      </c>
      <c r="S113" s="161"/>
      <c r="T113" s="33"/>
      <c r="AB113" s="107">
        <f>ROW()</f>
        <v>113</v>
      </c>
      <c r="AC113" s="108" t="e">
        <f t="shared" ca="1" si="26"/>
        <v>#N/A</v>
      </c>
      <c r="AD113" s="108" t="e">
        <f t="shared" ca="1" si="27"/>
        <v>#N/A</v>
      </c>
      <c r="AE113" s="109" t="e">
        <f t="shared" ca="1" si="47"/>
        <v>#N/A</v>
      </c>
      <c r="AF113" s="108" t="e">
        <f t="shared" ca="1" si="39"/>
        <v>#N/A</v>
      </c>
      <c r="AG113" s="109" t="e">
        <f t="shared" ca="1" si="40"/>
        <v>#N/A</v>
      </c>
      <c r="AH113" s="108" t="e">
        <f t="shared" ca="1" si="41"/>
        <v>#N/A</v>
      </c>
      <c r="AI113" s="108" t="e">
        <f t="shared" ca="1" si="42"/>
        <v>#N/A</v>
      </c>
      <c r="AJ113" s="110" t="e">
        <f t="shared" ca="1" si="43"/>
        <v>#N/A</v>
      </c>
      <c r="AK113" s="108" t="e">
        <f t="shared" ca="1" si="28"/>
        <v>#N/A</v>
      </c>
      <c r="AL113" s="108" t="e">
        <f t="shared" ca="1" si="29"/>
        <v>#N/A</v>
      </c>
    </row>
    <row r="114" spans="1:44" ht="24.75" customHeight="1" x14ac:dyDescent="0.25">
      <c r="A114" s="57">
        <v>99</v>
      </c>
      <c r="B114" s="265" t="str">
        <f t="shared" ca="1" si="23"/>
        <v>A99</v>
      </c>
      <c r="C114" s="265"/>
      <c r="D114" s="58" t="str">
        <f t="shared" ca="1" si="24"/>
        <v/>
      </c>
      <c r="E114" s="60" t="str">
        <f t="shared" ca="1" si="25"/>
        <v/>
      </c>
      <c r="F114" s="142">
        <f ca="1">IF(LEN(B114)&gt;0,SUM('OBRAČUNANA OSNOVNA PLAČA'!G108:L108),"")</f>
        <v>0</v>
      </c>
      <c r="G114" s="6"/>
      <c r="H114" s="6"/>
      <c r="I114" s="6"/>
      <c r="J114" s="6"/>
      <c r="K114" s="6"/>
      <c r="L114" s="156">
        <f t="shared" si="35"/>
        <v>0</v>
      </c>
      <c r="M114" s="157">
        <f t="shared" ca="1" si="44"/>
        <v>0</v>
      </c>
      <c r="N114" s="157">
        <f t="shared" ca="1" si="45"/>
        <v>0</v>
      </c>
      <c r="O114" s="158">
        <f t="shared" ca="1" si="36"/>
        <v>0</v>
      </c>
      <c r="P114" s="159">
        <f t="shared" ca="1" si="46"/>
        <v>0</v>
      </c>
      <c r="Q114" s="160">
        <f t="shared" ca="1" si="37"/>
        <v>0</v>
      </c>
      <c r="R114" s="160">
        <f ca="1">IF(LEN(B114)&gt;0,'OSNOVNA PLAČA'!F108,"")</f>
        <v>0</v>
      </c>
      <c r="S114" s="161"/>
      <c r="T114" s="33"/>
      <c r="AB114" s="107">
        <f>ROW()</f>
        <v>114</v>
      </c>
      <c r="AC114" s="108" t="e">
        <f t="shared" ca="1" si="26"/>
        <v>#N/A</v>
      </c>
      <c r="AD114" s="108" t="e">
        <f t="shared" ca="1" si="27"/>
        <v>#N/A</v>
      </c>
      <c r="AE114" s="109" t="e">
        <f t="shared" ca="1" si="47"/>
        <v>#N/A</v>
      </c>
      <c r="AF114" s="108" t="e">
        <f t="shared" ca="1" si="39"/>
        <v>#N/A</v>
      </c>
      <c r="AG114" s="109" t="e">
        <f t="shared" ca="1" si="40"/>
        <v>#N/A</v>
      </c>
      <c r="AH114" s="108" t="e">
        <f t="shared" ca="1" si="41"/>
        <v>#N/A</v>
      </c>
      <c r="AI114" s="108" t="e">
        <f t="shared" ca="1" si="42"/>
        <v>#N/A</v>
      </c>
      <c r="AJ114" s="110" t="e">
        <f t="shared" ca="1" si="43"/>
        <v>#N/A</v>
      </c>
      <c r="AK114" s="108" t="e">
        <f t="shared" ca="1" si="28"/>
        <v>#N/A</v>
      </c>
      <c r="AL114" s="108" t="e">
        <f t="shared" ca="1" si="29"/>
        <v>#N/A</v>
      </c>
    </row>
    <row r="115" spans="1:44" ht="24.75" customHeight="1" x14ac:dyDescent="0.25">
      <c r="A115" s="57">
        <v>100</v>
      </c>
      <c r="B115" s="265" t="str">
        <f t="shared" ca="1" si="23"/>
        <v>A100</v>
      </c>
      <c r="C115" s="265"/>
      <c r="D115" s="58" t="str">
        <f t="shared" ca="1" si="24"/>
        <v/>
      </c>
      <c r="E115" s="60" t="str">
        <f t="shared" ca="1" si="25"/>
        <v/>
      </c>
      <c r="F115" s="142">
        <f ca="1">IF(LEN(B115)&gt;0,SUM('OBRAČUNANA OSNOVNA PLAČA'!G109:L109),"")</f>
        <v>0</v>
      </c>
      <c r="G115" s="6"/>
      <c r="H115" s="6"/>
      <c r="I115" s="6"/>
      <c r="J115" s="6"/>
      <c r="K115" s="6"/>
      <c r="L115" s="156">
        <f t="shared" si="35"/>
        <v>0</v>
      </c>
      <c r="M115" s="157">
        <f t="shared" ca="1" si="44"/>
        <v>0</v>
      </c>
      <c r="N115" s="157">
        <f t="shared" ca="1" si="45"/>
        <v>0</v>
      </c>
      <c r="O115" s="158">
        <f t="shared" ca="1" si="36"/>
        <v>0</v>
      </c>
      <c r="P115" s="159">
        <f t="shared" ca="1" si="46"/>
        <v>0</v>
      </c>
      <c r="Q115" s="160">
        <f t="shared" ca="1" si="37"/>
        <v>0</v>
      </c>
      <c r="R115" s="160">
        <f ca="1">IF(LEN(B115)&gt;0,'OSNOVNA PLAČA'!F109,"")</f>
        <v>0</v>
      </c>
      <c r="S115" s="161"/>
      <c r="T115" s="33"/>
      <c r="AB115" s="107">
        <f>ROW()</f>
        <v>115</v>
      </c>
      <c r="AC115" s="108" t="e">
        <f t="shared" ca="1" si="26"/>
        <v>#N/A</v>
      </c>
      <c r="AD115" s="108" t="e">
        <f t="shared" ca="1" si="27"/>
        <v>#N/A</v>
      </c>
      <c r="AE115" s="109" t="e">
        <f t="shared" ca="1" si="47"/>
        <v>#N/A</v>
      </c>
      <c r="AF115" s="108" t="e">
        <f t="shared" ca="1" si="39"/>
        <v>#N/A</v>
      </c>
      <c r="AG115" s="109" t="e">
        <f t="shared" ca="1" si="40"/>
        <v>#N/A</v>
      </c>
      <c r="AH115" s="108" t="e">
        <f t="shared" ca="1" si="41"/>
        <v>#N/A</v>
      </c>
      <c r="AI115" s="108" t="e">
        <f t="shared" ca="1" si="42"/>
        <v>#N/A</v>
      </c>
      <c r="AJ115" s="110" t="e">
        <f t="shared" ca="1" si="43"/>
        <v>#N/A</v>
      </c>
      <c r="AK115" s="108" t="e">
        <f t="shared" ca="1" si="28"/>
        <v>#N/A</v>
      </c>
      <c r="AL115" s="108" t="e">
        <f t="shared" ca="1" si="29"/>
        <v>#N/A</v>
      </c>
    </row>
    <row r="116" spans="1:44" ht="26.25" customHeight="1" thickBot="1" x14ac:dyDescent="0.3">
      <c r="A116" s="33"/>
      <c r="B116" s="143" t="s">
        <v>43</v>
      </c>
      <c r="C116" s="313" t="s">
        <v>55</v>
      </c>
      <c r="D116" s="314"/>
      <c r="E116" s="315"/>
      <c r="F116" s="144">
        <f>SUM('OSNOVNA PLAČA'!G110:L110)</f>
        <v>6000</v>
      </c>
      <c r="G116" s="111"/>
      <c r="H116" s="111"/>
      <c r="L116" s="33"/>
      <c r="M116" s="41"/>
      <c r="N116" s="41"/>
      <c r="O116" s="162" t="s">
        <v>98</v>
      </c>
      <c r="P116" s="163">
        <v>0</v>
      </c>
      <c r="Q116" s="164" t="s">
        <v>97</v>
      </c>
      <c r="R116" s="165">
        <f ca="1">SUM(Q16:Q115)</f>
        <v>0</v>
      </c>
      <c r="S116" s="166"/>
      <c r="T116" s="33"/>
      <c r="AB116" s="112">
        <f>ROW()</f>
        <v>116</v>
      </c>
      <c r="AC116" s="113" t="e">
        <f ca="1">SUM(AC16:AC115)</f>
        <v>#N/A</v>
      </c>
      <c r="AD116" s="113" t="e">
        <f ca="1">SUM(AD16:AD115)</f>
        <v>#N/A</v>
      </c>
      <c r="AE116" s="114" t="str">
        <f>+O116</f>
        <v>Izračunana masa</v>
      </c>
      <c r="AF116" s="114" t="e">
        <f ca="1">SUM(AF16:AF115)</f>
        <v>#N/A</v>
      </c>
      <c r="AG116" s="115"/>
      <c r="AH116" s="116" t="str">
        <f>+Q116</f>
        <v>Izplačana masa</v>
      </c>
      <c r="AI116" s="113" t="e">
        <f ca="1">SUM(AI16:AI115)</f>
        <v>#N/A</v>
      </c>
      <c r="AL116" s="108" t="e">
        <f ca="1">SUM(AL16:AL115)</f>
        <v>#N/A</v>
      </c>
      <c r="AM116" s="293" t="str">
        <f>+C116</f>
        <v>SREDSTVA ZA
OSNOVNE PLAČE</v>
      </c>
      <c r="AN116" s="294"/>
      <c r="AO116" s="294"/>
      <c r="AP116" s="294"/>
      <c r="AQ116" s="294"/>
      <c r="AR116" s="295"/>
    </row>
    <row r="117" spans="1:44" ht="42.75" customHeight="1" thickBot="1" x14ac:dyDescent="0.3">
      <c r="A117" s="33"/>
      <c r="B117" s="145" t="s">
        <v>56</v>
      </c>
      <c r="C117" s="326" t="s">
        <v>57</v>
      </c>
      <c r="D117" s="327"/>
      <c r="E117" s="146">
        <v>0.02</v>
      </c>
      <c r="F117" s="147">
        <f>0.02*F116</f>
        <v>120</v>
      </c>
      <c r="G117" s="77"/>
      <c r="H117" s="77"/>
      <c r="I117" s="77"/>
      <c r="J117" s="77"/>
      <c r="K117" s="117"/>
      <c r="L117" s="33"/>
      <c r="M117" s="41"/>
      <c r="N117" s="41"/>
      <c r="O117" s="167" t="s">
        <v>94</v>
      </c>
      <c r="P117" s="168">
        <f ca="1">IF(SUM(N16:N115)=0,0,F117/SUM(N16:N115))</f>
        <v>0</v>
      </c>
      <c r="Q117" s="169" t="s">
        <v>99</v>
      </c>
      <c r="R117" s="170">
        <f ca="1">F117-R116</f>
        <v>120</v>
      </c>
      <c r="S117" s="171"/>
      <c r="T117" s="172" t="str">
        <f ca="1">IF(R117=0,"","Potrebno je popraviti ocene oz.  oceniti  dodatne javne uslužbence z nadpovprečnimi ocenami, da se lahko razpoložljiv znesek za RDU v celoti porazdeli")</f>
        <v>Potrebno je popraviti ocene oz.  oceniti  dodatne javne uslužbence z nadpovprečnimi ocenami, da se lahko razpoložljiv znesek za RDU v celoti porazdeli</v>
      </c>
      <c r="Y117" s="80"/>
      <c r="AB117" s="112">
        <f>ROW()</f>
        <v>117</v>
      </c>
      <c r="AC117" s="118" t="str">
        <f>+Q117</f>
        <v>Ostanek</v>
      </c>
      <c r="AD117" s="119" t="e">
        <f ca="1">IF($AO$3=1,0,INDIRECT( "'" &amp; $AO$2 &amp; "'!Q" &amp; TEXT($AB117,0)))</f>
        <v>#N/A</v>
      </c>
      <c r="AE117" s="114" t="str">
        <f>+O117</f>
        <v>Kor. faktor (KF)</v>
      </c>
      <c r="AF117" s="120" t="e">
        <f ca="1">IF(AF116=0,0,(AD117+AL117)/AF116)</f>
        <v>#N/A</v>
      </c>
      <c r="AG117" s="115"/>
      <c r="AH117" s="121" t="str">
        <f>+AC117</f>
        <v>Ostanek</v>
      </c>
      <c r="AI117" s="119" t="e">
        <f ca="1">+F117-AI116+AD117</f>
        <v>#N/A</v>
      </c>
      <c r="AL117" s="108" t="e">
        <f ca="1">+AM117*AL116</f>
        <v>#N/A</v>
      </c>
      <c r="AM117" s="122">
        <f>+E117</f>
        <v>0.02</v>
      </c>
      <c r="AN117" s="293" t="str">
        <f>+C117</f>
        <v>SKUPEN OBSEG SREDSTEV
DELOVNE USPEŠNOSTI</v>
      </c>
      <c r="AO117" s="294"/>
      <c r="AP117" s="294"/>
      <c r="AQ117" s="294"/>
      <c r="AR117" s="295"/>
    </row>
    <row r="118" spans="1:44" x14ac:dyDescent="0.25">
      <c r="A118" s="33"/>
      <c r="B118" s="33"/>
      <c r="C118" s="33"/>
      <c r="D118" s="33"/>
      <c r="E118" s="33"/>
      <c r="F118" s="41"/>
      <c r="G118" s="77"/>
      <c r="H118" s="77"/>
      <c r="I118" s="77"/>
      <c r="J118" s="77"/>
      <c r="K118" s="77"/>
      <c r="L118" s="173"/>
      <c r="M118" s="41"/>
      <c r="N118" s="41"/>
      <c r="O118" s="41"/>
      <c r="P118" s="41"/>
      <c r="Q118" s="138"/>
      <c r="R118" s="138"/>
      <c r="S118" s="41"/>
      <c r="T118" s="173"/>
    </row>
    <row r="119" spans="1:44" ht="13.8" thickBot="1" x14ac:dyDescent="0.3">
      <c r="A119" s="33"/>
      <c r="B119" s="33"/>
      <c r="C119" s="33"/>
      <c r="D119" s="33"/>
      <c r="E119" s="33"/>
      <c r="F119" s="41"/>
      <c r="L119" s="33"/>
      <c r="M119" s="41"/>
      <c r="N119" s="41"/>
      <c r="O119" s="41"/>
      <c r="P119" s="41"/>
      <c r="Q119" s="41"/>
      <c r="R119" s="41"/>
      <c r="S119" s="41"/>
      <c r="T119" s="33"/>
    </row>
    <row r="120" spans="1:44" ht="12.75" customHeight="1" x14ac:dyDescent="0.25">
      <c r="B120" s="320" t="s">
        <v>30</v>
      </c>
      <c r="C120" s="321"/>
      <c r="D120" s="322"/>
      <c r="E120" s="123"/>
      <c r="F120" s="348" t="s">
        <v>29</v>
      </c>
      <c r="G120" s="349"/>
      <c r="H120" s="349"/>
      <c r="I120" s="349"/>
      <c r="J120" s="349"/>
      <c r="K120" s="350"/>
      <c r="L120" s="174"/>
      <c r="M120" s="175" t="s">
        <v>21</v>
      </c>
      <c r="N120" s="41"/>
      <c r="O120" s="176"/>
      <c r="P120" s="298" t="s">
        <v>100</v>
      </c>
      <c r="Q120" s="299"/>
      <c r="R120" s="300"/>
      <c r="S120" s="41"/>
      <c r="T120" s="33"/>
    </row>
    <row r="121" spans="1:44" x14ac:dyDescent="0.25">
      <c r="B121" s="323"/>
      <c r="C121" s="324"/>
      <c r="D121" s="325"/>
      <c r="E121" s="123"/>
      <c r="F121" s="124" t="s">
        <v>25</v>
      </c>
      <c r="G121" s="125"/>
      <c r="H121" s="125"/>
      <c r="I121" s="125"/>
      <c r="J121" s="125"/>
      <c r="K121" s="126"/>
      <c r="L121" s="174"/>
      <c r="M121" s="177">
        <v>0</v>
      </c>
      <c r="N121" s="178"/>
      <c r="O121" s="176"/>
      <c r="P121" s="301"/>
      <c r="Q121" s="302"/>
      <c r="R121" s="303"/>
      <c r="S121" s="41"/>
      <c r="T121" s="33"/>
    </row>
    <row r="122" spans="1:44" ht="13.8" thickBot="1" x14ac:dyDescent="0.3">
      <c r="B122" s="127" t="s">
        <v>59</v>
      </c>
      <c r="C122" s="128" t="s">
        <v>31</v>
      </c>
      <c r="D122" s="129">
        <v>2</v>
      </c>
      <c r="E122" s="123"/>
      <c r="F122" s="124" t="s">
        <v>24</v>
      </c>
      <c r="G122" s="125"/>
      <c r="H122" s="125"/>
      <c r="I122" s="125"/>
      <c r="J122" s="125"/>
      <c r="K122" s="126"/>
      <c r="L122" s="174"/>
      <c r="M122" s="179">
        <v>1</v>
      </c>
      <c r="N122" s="178"/>
      <c r="O122" s="176"/>
      <c r="P122" s="180" t="s">
        <v>96</v>
      </c>
      <c r="Q122" s="181" t="s">
        <v>105</v>
      </c>
      <c r="R122" s="182">
        <v>5</v>
      </c>
      <c r="S122" s="41"/>
      <c r="T122" s="33"/>
    </row>
    <row r="123" spans="1:44" x14ac:dyDescent="0.25">
      <c r="B123" s="130"/>
      <c r="C123" s="32"/>
      <c r="D123" s="45"/>
      <c r="E123" s="123"/>
      <c r="F123" s="124" t="s">
        <v>26</v>
      </c>
      <c r="G123" s="125"/>
      <c r="H123" s="125"/>
      <c r="I123" s="125"/>
      <c r="J123" s="125"/>
      <c r="K123" s="126"/>
      <c r="L123" s="174"/>
      <c r="M123" s="39"/>
      <c r="N123" s="39"/>
      <c r="O123" s="183"/>
      <c r="P123" s="176"/>
      <c r="Q123" s="176"/>
      <c r="R123" s="176"/>
      <c r="S123" s="41"/>
      <c r="T123" s="33"/>
    </row>
    <row r="124" spans="1:44" x14ac:dyDescent="0.25">
      <c r="B124" s="123"/>
      <c r="C124" s="123"/>
      <c r="D124" s="123"/>
      <c r="E124" s="123"/>
      <c r="F124" s="124" t="s">
        <v>27</v>
      </c>
      <c r="G124" s="125"/>
      <c r="H124" s="125"/>
      <c r="I124" s="125"/>
      <c r="J124" s="125"/>
      <c r="K124" s="126"/>
      <c r="L124" s="174"/>
      <c r="M124" s="176"/>
      <c r="N124" s="176"/>
      <c r="O124" s="176"/>
      <c r="P124" s="176"/>
      <c r="Q124" s="176"/>
      <c r="R124" s="176"/>
      <c r="S124" s="41"/>
      <c r="T124" s="33"/>
    </row>
    <row r="125" spans="1:44" ht="13.8" thickBot="1" x14ac:dyDescent="0.3">
      <c r="B125" s="123"/>
      <c r="C125" s="123"/>
      <c r="D125" s="123"/>
      <c r="E125" s="123"/>
      <c r="F125" s="131" t="s">
        <v>28</v>
      </c>
      <c r="G125" s="132"/>
      <c r="H125" s="132"/>
      <c r="I125" s="132"/>
      <c r="J125" s="132"/>
      <c r="K125" s="133"/>
      <c r="L125" s="174"/>
      <c r="M125" s="176"/>
      <c r="N125" s="176"/>
      <c r="O125" s="176"/>
      <c r="P125" s="176"/>
      <c r="Q125" s="184"/>
      <c r="R125" s="176"/>
      <c r="S125" s="41"/>
      <c r="T125" s="33"/>
    </row>
    <row r="126" spans="1:44" x14ac:dyDescent="0.25">
      <c r="K126" s="10"/>
    </row>
  </sheetData>
  <sheetProtection algorithmName="SHA-512" hashValue="kc1TyOSY78jUK2aFTFmpwhw1hbGGoYArFNt6DGWjOMFVvZZxmEIJmWk3WQ6WNef7IMzX7a1Y63W1l431KMl8QA==" saltValue="K1iz7OtW6wkGajr4RZVfsg==" spinCount="100000" sheet="1" objects="1" scenarios="1"/>
  <mergeCells count="151">
    <mergeCell ref="B3:D3"/>
    <mergeCell ref="B4:D4"/>
    <mergeCell ref="B7:D7"/>
    <mergeCell ref="E7:F7"/>
    <mergeCell ref="E3:F3"/>
    <mergeCell ref="E5:F5"/>
    <mergeCell ref="E4:R4"/>
    <mergeCell ref="AH1:AL2"/>
    <mergeCell ref="AB1:AF1"/>
    <mergeCell ref="AJ6:AL6"/>
    <mergeCell ref="AJ5:AL5"/>
    <mergeCell ref="AD3:AF3"/>
    <mergeCell ref="AB2:AC2"/>
    <mergeCell ref="AD2:AF2"/>
    <mergeCell ref="B120:D121"/>
    <mergeCell ref="B17:C17"/>
    <mergeCell ref="B18:C18"/>
    <mergeCell ref="C117:D117"/>
    <mergeCell ref="B8:D8"/>
    <mergeCell ref="E13:E14"/>
    <mergeCell ref="F13:F14"/>
    <mergeCell ref="B10:L10"/>
    <mergeCell ref="B12:F12"/>
    <mergeCell ref="G12:L12"/>
    <mergeCell ref="G13:K13"/>
    <mergeCell ref="B13:C14"/>
    <mergeCell ref="D13:D14"/>
    <mergeCell ref="F120:K120"/>
    <mergeCell ref="B34:C34"/>
    <mergeCell ref="B35:C35"/>
    <mergeCell ref="B36:C36"/>
    <mergeCell ref="B37:C37"/>
    <mergeCell ref="B38:C38"/>
    <mergeCell ref="B107:C107"/>
    <mergeCell ref="B106:C106"/>
    <mergeCell ref="B105:C105"/>
    <mergeCell ref="B104:C104"/>
    <mergeCell ref="B103:C103"/>
    <mergeCell ref="P120:R121"/>
    <mergeCell ref="AC12:AC14"/>
    <mergeCell ref="AD12:AD14"/>
    <mergeCell ref="AE12:AF14"/>
    <mergeCell ref="AG12:AH14"/>
    <mergeCell ref="AI12:AI14"/>
    <mergeCell ref="AL12:AL14"/>
    <mergeCell ref="B23:C23"/>
    <mergeCell ref="B19:C19"/>
    <mergeCell ref="B20:C20"/>
    <mergeCell ref="B21:C21"/>
    <mergeCell ref="B22:C22"/>
    <mergeCell ref="B15:C15"/>
    <mergeCell ref="B16:C16"/>
    <mergeCell ref="M13:M14"/>
    <mergeCell ref="M12:P12"/>
    <mergeCell ref="C116:E116"/>
    <mergeCell ref="AJ12:AJ14"/>
    <mergeCell ref="AK12:AK14"/>
    <mergeCell ref="O13:O14"/>
    <mergeCell ref="P13:P14"/>
    <mergeCell ref="L13:L14"/>
    <mergeCell ref="B24:C24"/>
    <mergeCell ref="B33:C33"/>
    <mergeCell ref="AC11:AD11"/>
    <mergeCell ref="Q13:Q14"/>
    <mergeCell ref="R13:R14"/>
    <mergeCell ref="M10:R10"/>
    <mergeCell ref="B28:C28"/>
    <mergeCell ref="B29:C29"/>
    <mergeCell ref="AN117:AR117"/>
    <mergeCell ref="AM116:AR116"/>
    <mergeCell ref="E8:R8"/>
    <mergeCell ref="B25:C25"/>
    <mergeCell ref="B26:C26"/>
    <mergeCell ref="B27:C27"/>
    <mergeCell ref="B115:C115"/>
    <mergeCell ref="B114:C114"/>
    <mergeCell ref="B39:C39"/>
    <mergeCell ref="B40:C40"/>
    <mergeCell ref="B41:C41"/>
    <mergeCell ref="B42:C42"/>
    <mergeCell ref="B43:C43"/>
    <mergeCell ref="B44:C44"/>
    <mergeCell ref="B30:C30"/>
    <mergeCell ref="B45:C45"/>
    <mergeCell ref="B31:C31"/>
    <mergeCell ref="B32:C32"/>
    <mergeCell ref="B102:C102"/>
    <mergeCell ref="B113:C113"/>
    <mergeCell ref="B112:C112"/>
    <mergeCell ref="B111:C111"/>
    <mergeCell ref="B110:C110"/>
    <mergeCell ref="B109:C109"/>
    <mergeCell ref="B108:C108"/>
    <mergeCell ref="B95:C95"/>
    <mergeCell ref="B94:C94"/>
    <mergeCell ref="B93:C93"/>
    <mergeCell ref="B92:C92"/>
    <mergeCell ref="B91:C91"/>
    <mergeCell ref="B90:C90"/>
    <mergeCell ref="B101:C101"/>
    <mergeCell ref="B100:C100"/>
    <mergeCell ref="B99:C99"/>
    <mergeCell ref="B98:C98"/>
    <mergeCell ref="B97:C97"/>
    <mergeCell ref="B96:C96"/>
    <mergeCell ref="B83:C83"/>
    <mergeCell ref="B82:C82"/>
    <mergeCell ref="B81:C81"/>
    <mergeCell ref="B80:C80"/>
    <mergeCell ref="B79:C79"/>
    <mergeCell ref="B78:C78"/>
    <mergeCell ref="B89:C89"/>
    <mergeCell ref="B88:C88"/>
    <mergeCell ref="B87:C87"/>
    <mergeCell ref="B86:C86"/>
    <mergeCell ref="B85:C85"/>
    <mergeCell ref="B84:C84"/>
    <mergeCell ref="B71:C71"/>
    <mergeCell ref="B70:C70"/>
    <mergeCell ref="B69:C69"/>
    <mergeCell ref="B68:C68"/>
    <mergeCell ref="B67:C67"/>
    <mergeCell ref="B66:C66"/>
    <mergeCell ref="B77:C77"/>
    <mergeCell ref="B76:C76"/>
    <mergeCell ref="B75:C75"/>
    <mergeCell ref="B74:C74"/>
    <mergeCell ref="B73:C73"/>
    <mergeCell ref="B72:C72"/>
    <mergeCell ref="B59:C59"/>
    <mergeCell ref="B58:C58"/>
    <mergeCell ref="B57:C57"/>
    <mergeCell ref="B56:C56"/>
    <mergeCell ref="B55:C55"/>
    <mergeCell ref="B54:C54"/>
    <mergeCell ref="B65:C65"/>
    <mergeCell ref="B64:C64"/>
    <mergeCell ref="B63:C63"/>
    <mergeCell ref="B62:C62"/>
    <mergeCell ref="B61:C61"/>
    <mergeCell ref="B60:C60"/>
    <mergeCell ref="A13:A14"/>
    <mergeCell ref="N13:N14"/>
    <mergeCell ref="B53:C53"/>
    <mergeCell ref="B52:C52"/>
    <mergeCell ref="B47:C47"/>
    <mergeCell ref="B46:C46"/>
    <mergeCell ref="B51:C51"/>
    <mergeCell ref="B50:C50"/>
    <mergeCell ref="B49:C49"/>
    <mergeCell ref="B48:C48"/>
  </mergeCells>
  <phoneticPr fontId="2" type="noConversion"/>
  <dataValidations count="1">
    <dataValidation type="list" allowBlank="1" showInputMessage="1" showErrorMessage="1" sqref="G16:K115" xr:uid="{00000000-0002-0000-0200-000000000000}">
      <formula1>$M$121:$M$122</formula1>
    </dataValidation>
  </dataValidations>
  <printOptions horizontalCentered="1"/>
  <pageMargins left="0.75" right="0.75" top="0.19685039370078741" bottom="0.39370078740157483" header="0" footer="0"/>
  <pageSetup paperSize="9" scale="90" orientation="landscape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5">
    <pageSetUpPr autoPageBreaks="0" fitToPage="1"/>
  </sheetPr>
  <dimension ref="B1:BG1011"/>
  <sheetViews>
    <sheetView showGridLines="0" showRowColHeaders="0" showZeros="0" tabSelected="1" workbookViewId="0">
      <selection activeCell="I22" sqref="I22"/>
    </sheetView>
  </sheetViews>
  <sheetFormatPr defaultColWidth="9.109375" defaultRowHeight="13.2" x14ac:dyDescent="0.25"/>
  <cols>
    <col min="1" max="1" width="1.6640625" style="39" customWidth="1"/>
    <col min="2" max="2" width="13.6640625" style="39" customWidth="1"/>
    <col min="3" max="4" width="11.109375" style="39" customWidth="1"/>
    <col min="5" max="5" width="9.33203125" style="39" customWidth="1"/>
    <col min="6" max="6" width="0.6640625" style="39" customWidth="1"/>
    <col min="7" max="7" width="1.33203125" style="39" customWidth="1"/>
    <col min="8" max="9" width="11.109375" style="39" customWidth="1"/>
    <col min="10" max="10" width="15.5546875" style="39" customWidth="1"/>
    <col min="11" max="11" width="15.44140625" style="39" customWidth="1"/>
    <col min="12" max="12" width="1.6640625" style="39" customWidth="1"/>
    <col min="13" max="19" width="9.109375" style="39"/>
    <col min="20" max="20" width="20.109375" style="39" bestFit="1" customWidth="1"/>
    <col min="21" max="21" width="13.33203125" style="39" bestFit="1" customWidth="1"/>
    <col min="22" max="22" width="14.5546875" style="39" bestFit="1" customWidth="1"/>
    <col min="23" max="23" width="13.33203125" style="39" bestFit="1" customWidth="1"/>
    <col min="24" max="25" width="9.109375" style="39"/>
    <col min="26" max="26" width="8.6640625" style="39" customWidth="1"/>
    <col min="27" max="27" width="19.44140625" style="39" hidden="1" customWidth="1"/>
    <col min="28" max="30" width="9.109375" style="39" hidden="1" customWidth="1"/>
    <col min="31" max="31" width="19.33203125" style="39" hidden="1" customWidth="1"/>
    <col min="32" max="32" width="9.109375" style="39" hidden="1" customWidth="1"/>
    <col min="33" max="33" width="10.5546875" style="39" hidden="1" customWidth="1"/>
    <col min="34" max="34" width="9.109375" style="39" hidden="1" customWidth="1"/>
    <col min="35" max="35" width="15" style="39" hidden="1" customWidth="1"/>
    <col min="36" max="43" width="9.109375" style="39" hidden="1" customWidth="1"/>
    <col min="44" max="44" width="0.5546875" style="39" hidden="1" customWidth="1"/>
    <col min="45" max="45" width="168" style="39" hidden="1" customWidth="1"/>
    <col min="46" max="46" width="1.5546875" style="39" hidden="1" customWidth="1"/>
    <col min="47" max="47" width="0.5546875" style="33" hidden="1" customWidth="1"/>
    <col min="48" max="48" width="130.33203125" style="39" hidden="1" customWidth="1"/>
    <col min="49" max="49" width="90" style="39" hidden="1" customWidth="1"/>
    <col min="50" max="50" width="5" style="39" hidden="1" customWidth="1"/>
    <col min="51" max="51" width="93" style="39" hidden="1" customWidth="1"/>
    <col min="52" max="52" width="47.88671875" style="39" hidden="1" customWidth="1"/>
    <col min="53" max="53" width="0.44140625" style="39" hidden="1" customWidth="1"/>
    <col min="54" max="59" width="9.109375" style="39" hidden="1" customWidth="1"/>
    <col min="60" max="60" width="0.44140625" style="39" customWidth="1"/>
    <col min="61" max="16384" width="9.109375" style="39"/>
  </cols>
  <sheetData>
    <row r="1" spans="2:47" ht="51" customHeight="1" x14ac:dyDescent="0.3">
      <c r="B1" s="387" t="str">
        <f ca="1">"LETNO OBVESTILO
O OCENJEVANJU JAVNE/GA  USLUŽBEKE/CA
ZA DOLOČITEV DELA PLAČE ZA REDNO DELOVNO USPEŠNOST ZA LETO " &amp; INDIRECT( "'" &amp; $AC$2 &amp; "'!E5")</f>
        <v>LETNO OBVESTILO
O OCENJEVANJU JAVNE/GA  USLUŽBEKE/CA
ZA DOLOČITEV DELA PLAČE ZA REDNO DELOVNO USPEŠNOST ZA LETO 2020</v>
      </c>
      <c r="C1" s="387"/>
      <c r="D1" s="387"/>
      <c r="E1" s="387"/>
      <c r="F1" s="387"/>
      <c r="G1" s="387"/>
      <c r="H1" s="387"/>
      <c r="I1" s="387"/>
      <c r="J1" s="387"/>
      <c r="K1" s="387"/>
      <c r="AA1" s="416" t="s">
        <v>125</v>
      </c>
      <c r="AB1" s="417"/>
      <c r="AC1" s="417"/>
      <c r="AD1" s="417"/>
      <c r="AE1" s="418"/>
      <c r="AF1" s="185"/>
      <c r="AI1" s="186" t="s">
        <v>38</v>
      </c>
      <c r="AJ1" s="187">
        <v>16</v>
      </c>
      <c r="AM1" s="415" t="s">
        <v>87</v>
      </c>
      <c r="AN1" s="415"/>
      <c r="AO1" s="415"/>
      <c r="AP1" s="415"/>
      <c r="AQ1" s="415"/>
      <c r="AR1" s="415"/>
      <c r="AS1" s="415"/>
    </row>
    <row r="2" spans="2:47" ht="20.100000000000001" customHeight="1" thickBot="1" x14ac:dyDescent="0.3">
      <c r="AA2" s="424" t="s">
        <v>58</v>
      </c>
      <c r="AB2" s="425"/>
      <c r="AC2" s="419" t="s">
        <v>58</v>
      </c>
      <c r="AD2" s="420"/>
      <c r="AE2" s="421"/>
      <c r="AF2" s="185"/>
      <c r="AI2" s="188" t="s">
        <v>126</v>
      </c>
      <c r="AJ2" s="189">
        <v>6</v>
      </c>
      <c r="AM2" s="190" t="s">
        <v>88</v>
      </c>
      <c r="AN2" s="191">
        <v>12</v>
      </c>
      <c r="AO2" s="191">
        <v>4</v>
      </c>
      <c r="AP2" s="191">
        <v>2</v>
      </c>
      <c r="AQ2" s="191">
        <v>12</v>
      </c>
      <c r="AR2" s="191">
        <v>4</v>
      </c>
      <c r="AS2" s="191">
        <v>2</v>
      </c>
    </row>
    <row r="3" spans="2:47" ht="90.75" customHeight="1" x14ac:dyDescent="0.25">
      <c r="B3" s="298" t="str">
        <f ca="1">+AA11</f>
        <v>Priimek in ime</v>
      </c>
      <c r="C3" s="396"/>
      <c r="D3" s="396"/>
      <c r="E3" s="396"/>
      <c r="F3" s="396"/>
      <c r="G3" s="397"/>
      <c r="H3" s="390" t="str">
        <f ca="1">+AC11</f>
        <v>Tarifni razred</v>
      </c>
      <c r="I3" s="390" t="str">
        <f ca="1">+AD11</f>
        <v>Plačni razred</v>
      </c>
      <c r="J3" s="192" t="s">
        <v>251</v>
      </c>
      <c r="K3" s="193" t="str">
        <f ca="1">"Skupno izplačilo redne delovne uspešnosti za
leto " &amp; INDIRECT( "'" &amp; $AC$2 &amp; "'!E5")</f>
        <v>Skupno izplačilo redne delovne uspešnosti za
leto 2020</v>
      </c>
      <c r="AA3" s="424" t="s">
        <v>127</v>
      </c>
      <c r="AB3" s="425"/>
      <c r="AC3" s="355">
        <f ca="1">IF(ISERR(INDIRECT(ADDRESS(1,1,1,1,AN3))),IF(ISERR(INDIRECT(ADDRESS(1,1,1,1,AO3))),2,4),12)</f>
        <v>2</v>
      </c>
      <c r="AD3" s="422"/>
      <c r="AE3" s="423"/>
      <c r="AF3" s="194"/>
      <c r="AI3" s="195" t="s">
        <v>39</v>
      </c>
      <c r="AJ3" s="196">
        <f ca="1">VLOOKUP($C6,$AA12:$AE1011,2,FALSE)</f>
        <v>20</v>
      </c>
      <c r="AM3" s="57">
        <v>1</v>
      </c>
      <c r="AN3" s="197" t="s">
        <v>117</v>
      </c>
      <c r="AO3" s="197" t="s">
        <v>131</v>
      </c>
      <c r="AP3" s="197" t="s">
        <v>135</v>
      </c>
      <c r="AQ3" s="198" t="str">
        <f ca="1">"november " &amp; INDIRECT( "'" &amp; $AC$2 &amp; "'!E5")-1</f>
        <v>november 2019</v>
      </c>
      <c r="AR3" s="198" t="str">
        <f ca="1">"november " &amp; INDIRECT( "'" &amp; $AC$2 &amp; "'!E5")-1 &amp; " - januar " &amp; INDIRECT( "'" &amp; $AC$2 &amp; "'!E5")</f>
        <v>november 2019 - januar 2020</v>
      </c>
      <c r="AS3" s="199" t="s">
        <v>249</v>
      </c>
    </row>
    <row r="4" spans="2:47" ht="13.8" thickBot="1" x14ac:dyDescent="0.3">
      <c r="B4" s="398"/>
      <c r="C4" s="399"/>
      <c r="D4" s="399"/>
      <c r="E4" s="399"/>
      <c r="F4" s="399"/>
      <c r="G4" s="400"/>
      <c r="H4" s="391"/>
      <c r="I4" s="391"/>
      <c r="J4" s="200" t="s">
        <v>93</v>
      </c>
      <c r="K4" s="201" t="s">
        <v>93</v>
      </c>
      <c r="V4" s="202"/>
      <c r="W4" s="202"/>
      <c r="X4" s="202"/>
      <c r="Y4" s="202"/>
      <c r="Z4" s="202"/>
      <c r="AA4" s="203"/>
      <c r="AB4" s="139"/>
      <c r="AC4" s="139"/>
      <c r="AD4" s="139"/>
      <c r="AE4" s="204"/>
      <c r="AF4" s="204"/>
      <c r="AG4" s="204"/>
      <c r="AM4" s="57">
        <v>2</v>
      </c>
      <c r="AN4" s="197" t="s">
        <v>36</v>
      </c>
      <c r="AO4" s="197" t="s">
        <v>132</v>
      </c>
      <c r="AP4" s="197" t="s">
        <v>136</v>
      </c>
      <c r="AQ4" s="198" t="str">
        <f ca="1">"december " &amp; INDIRECT( "'" &amp; $AC$2 &amp; "'!E5")-1</f>
        <v>december 2019</v>
      </c>
      <c r="AR4" s="198" t="str">
        <f ca="1">"februar " &amp; INDIRECT( "'" &amp; $AC$2 &amp; "'!E5") &amp; " - april " &amp; INDIRECT( "'" &amp; $AC$2 &amp; "'!E5")</f>
        <v>februar 2020 - april 2020</v>
      </c>
      <c r="AS4" s="199" t="s">
        <v>250</v>
      </c>
    </row>
    <row r="5" spans="2:47" s="33" customFormat="1" ht="5.0999999999999996" customHeight="1" x14ac:dyDescent="0.25">
      <c r="B5" s="205"/>
      <c r="C5" s="206"/>
      <c r="D5" s="206"/>
      <c r="E5" s="206"/>
      <c r="F5" s="207"/>
      <c r="G5" s="208"/>
      <c r="H5" s="209"/>
      <c r="I5" s="209"/>
      <c r="J5" s="401" t="str">
        <f ca="1">VLOOKUP($C6,$AA12:$AE1011,5,FALSE)</f>
        <v>0,00
0,00</v>
      </c>
      <c r="K5" s="210"/>
      <c r="V5" s="202"/>
      <c r="W5" s="202"/>
      <c r="X5" s="202"/>
      <c r="Y5" s="202"/>
      <c r="Z5" s="202"/>
      <c r="AA5" s="202"/>
      <c r="AB5" s="39"/>
      <c r="AM5" s="57">
        <v>3</v>
      </c>
      <c r="AN5" s="197" t="s">
        <v>107</v>
      </c>
      <c r="AO5" s="197" t="s">
        <v>133</v>
      </c>
      <c r="AP5" s="197"/>
      <c r="AQ5" s="198" t="str">
        <f ca="1">"januar " &amp; INDIRECT( "'" &amp; $AC$2 &amp; "'!E5")</f>
        <v>januar 2020</v>
      </c>
      <c r="AR5" s="198" t="str">
        <f ca="1">"maj " &amp; INDIRECT( "'" &amp; $AC$2 &amp; "'!E5") &amp; " - julij " &amp; INDIRECT( "'" &amp; $AC$2 &amp; "'!E5")</f>
        <v>maj 2020 - julij 2020</v>
      </c>
      <c r="AS5" s="57"/>
    </row>
    <row r="6" spans="2:47" s="33" customFormat="1" ht="17.25" customHeight="1" x14ac:dyDescent="0.25">
      <c r="B6" s="211" t="str">
        <f ca="1">+B3 &amp; ":"</f>
        <v>Priimek in ime:</v>
      </c>
      <c r="C6" s="395" t="s">
        <v>150</v>
      </c>
      <c r="D6" s="395"/>
      <c r="E6" s="395"/>
      <c r="F6" s="395"/>
      <c r="G6" s="212"/>
      <c r="H6" s="213">
        <f ca="1">VLOOKUP($C6,$AA12:$AE1011,3,FALSE)</f>
        <v>0</v>
      </c>
      <c r="I6" s="213">
        <f ca="1">VLOOKUP($C6,$AA12:$AE1011,4,FALSE)</f>
        <v>0</v>
      </c>
      <c r="J6" s="402"/>
      <c r="K6" s="214">
        <f ca="1">SUM(K12:K23)</f>
        <v>0</v>
      </c>
      <c r="V6" s="215"/>
      <c r="W6" s="215"/>
      <c r="X6" s="215"/>
      <c r="Y6" s="215"/>
      <c r="Z6" s="215"/>
      <c r="AA6" s="215"/>
      <c r="AM6" s="57">
        <v>4</v>
      </c>
      <c r="AN6" s="197" t="s">
        <v>108</v>
      </c>
      <c r="AO6" s="197" t="s">
        <v>134</v>
      </c>
      <c r="AP6" s="197"/>
      <c r="AQ6" s="198" t="str">
        <f ca="1">"februar " &amp; INDIRECT( "'" &amp; $AC$2 &amp; "'!E5")</f>
        <v>februar 2020</v>
      </c>
      <c r="AR6" s="57" t="str">
        <f ca="1">"avgust " &amp; INDIRECT( "'" &amp; $AC$2 &amp; "'!E5") &amp; " - oktober " &amp; INDIRECT( "'" &amp; $AC$2 &amp; "'!E5")</f>
        <v>avgust 2020 - oktober 2020</v>
      </c>
      <c r="AS6" s="57"/>
    </row>
    <row r="7" spans="2:47" s="33" customFormat="1" ht="5.0999999999999996" customHeight="1" thickBot="1" x14ac:dyDescent="0.3">
      <c r="B7" s="216"/>
      <c r="C7" s="217"/>
      <c r="D7" s="217"/>
      <c r="E7" s="217"/>
      <c r="F7" s="217"/>
      <c r="G7" s="218"/>
      <c r="H7" s="219"/>
      <c r="I7" s="219"/>
      <c r="J7" s="403"/>
      <c r="K7" s="220"/>
      <c r="AM7" s="57">
        <v>5</v>
      </c>
      <c r="AN7" s="197" t="s">
        <v>109</v>
      </c>
      <c r="AO7" s="197"/>
      <c r="AP7" s="197"/>
      <c r="AQ7" s="198" t="str">
        <f ca="1">"marec " &amp; INDIRECT( "'" &amp; $AC$2 &amp; "'!E5")</f>
        <v>marec 2020</v>
      </c>
      <c r="AR7" s="198"/>
      <c r="AS7" s="57"/>
    </row>
    <row r="8" spans="2:47" ht="20.100000000000001" customHeight="1" thickBot="1" x14ac:dyDescent="0.3">
      <c r="AE8" s="33"/>
      <c r="AF8" s="33"/>
      <c r="AG8" s="33"/>
      <c r="AH8" s="33"/>
      <c r="AI8" s="33"/>
      <c r="AJ8" s="33"/>
      <c r="AK8" s="33"/>
      <c r="AM8" s="57">
        <v>6</v>
      </c>
      <c r="AN8" s="197" t="s">
        <v>110</v>
      </c>
      <c r="AO8" s="197"/>
      <c r="AP8" s="197"/>
      <c r="AQ8" s="198" t="str">
        <f ca="1">"april " &amp; INDIRECT( "'" &amp; $AC$2 &amp; "'!E5")</f>
        <v>april 2020</v>
      </c>
      <c r="AR8" s="198"/>
      <c r="AS8" s="40"/>
    </row>
    <row r="9" spans="2:47" ht="28.5" customHeight="1" x14ac:dyDescent="0.25">
      <c r="B9" s="388" t="s">
        <v>60</v>
      </c>
      <c r="C9" s="404" t="s">
        <v>61</v>
      </c>
      <c r="D9" s="404"/>
      <c r="E9" s="404"/>
      <c r="F9" s="404"/>
      <c r="G9" s="404"/>
      <c r="H9" s="404"/>
      <c r="I9" s="404"/>
      <c r="J9" s="390" t="s">
        <v>62</v>
      </c>
      <c r="K9" s="393" t="s">
        <v>63</v>
      </c>
      <c r="L9" s="221"/>
      <c r="AE9" s="33"/>
      <c r="AF9" s="33"/>
      <c r="AG9" s="33"/>
      <c r="AH9" s="33"/>
      <c r="AI9" s="33"/>
      <c r="AJ9" s="33"/>
      <c r="AK9" s="33"/>
      <c r="AM9" s="57">
        <v>7</v>
      </c>
      <c r="AN9" s="197" t="s">
        <v>111</v>
      </c>
      <c r="AO9" s="197"/>
      <c r="AP9" s="197"/>
      <c r="AQ9" s="198" t="str">
        <f ca="1">"maj " &amp; INDIRECT( "'" &amp; $AC$2 &amp; "'!E5")</f>
        <v>maj 2020</v>
      </c>
      <c r="AR9" s="198"/>
      <c r="AS9" s="40"/>
    </row>
    <row r="10" spans="2:47" ht="36" customHeight="1" x14ac:dyDescent="0.25">
      <c r="B10" s="389"/>
      <c r="C10" s="406" t="s">
        <v>64</v>
      </c>
      <c r="D10" s="381" t="s">
        <v>65</v>
      </c>
      <c r="E10" s="408" t="s">
        <v>66</v>
      </c>
      <c r="F10" s="409"/>
      <c r="G10" s="410"/>
      <c r="H10" s="381" t="s">
        <v>67</v>
      </c>
      <c r="I10" s="383" t="s">
        <v>68</v>
      </c>
      <c r="J10" s="392"/>
      <c r="K10" s="394"/>
      <c r="L10" s="221"/>
      <c r="AA10" s="186" t="s">
        <v>41</v>
      </c>
      <c r="AB10" s="186" t="s">
        <v>42</v>
      </c>
      <c r="AC10" s="186" t="s">
        <v>40</v>
      </c>
      <c r="AD10" s="186" t="s">
        <v>43</v>
      </c>
      <c r="AE10" s="186" t="s">
        <v>44</v>
      </c>
      <c r="AF10" s="186" t="s">
        <v>45</v>
      </c>
      <c r="AG10" s="222" t="s">
        <v>46</v>
      </c>
      <c r="AH10" s="223"/>
      <c r="AI10" s="223"/>
      <c r="AJ10" s="33"/>
      <c r="AK10" s="33"/>
      <c r="AM10" s="57">
        <v>8</v>
      </c>
      <c r="AN10" s="197" t="s">
        <v>112</v>
      </c>
      <c r="AO10" s="197"/>
      <c r="AP10" s="197"/>
      <c r="AQ10" s="198" t="str">
        <f ca="1">"junij " &amp; INDIRECT( "'" &amp; $AC$2 &amp; "'!E5")</f>
        <v>junij 2020</v>
      </c>
      <c r="AR10" s="198"/>
      <c r="AS10" s="40"/>
    </row>
    <row r="11" spans="2:47" ht="12.75" customHeight="1" x14ac:dyDescent="0.25">
      <c r="B11" s="389"/>
      <c r="C11" s="407"/>
      <c r="D11" s="382"/>
      <c r="E11" s="411"/>
      <c r="F11" s="412"/>
      <c r="G11" s="413"/>
      <c r="H11" s="382"/>
      <c r="I11" s="384"/>
      <c r="J11" s="392"/>
      <c r="K11" s="224" t="str">
        <f>+K4</f>
        <v>€</v>
      </c>
      <c r="AA11" s="225" t="str">
        <f ca="1">INDIRECT( "'" &amp; $AC$2 &amp; "'!B" &amp; TEXT($AB12-8,0))</f>
        <v>Priimek in ime</v>
      </c>
      <c r="AB11" s="225" t="s">
        <v>37</v>
      </c>
      <c r="AC11" s="225" t="str">
        <f ca="1">INDIRECT( "'" &amp; $AC$2 &amp; "'!D" &amp; TEXT($AB12-8,0))</f>
        <v>Tarifni razred</v>
      </c>
      <c r="AD11" s="225" t="str">
        <f ca="1">INDIRECT( "'" &amp; $AC$2 &amp; "'!E" &amp; TEXT($AB12-8,0))</f>
        <v>Plačni razred</v>
      </c>
      <c r="AE11" s="225" t="str">
        <f ca="1">"OSNOVNA PLAČA
" &amp; IF(INDIRECT( "'" &amp; $AC$2 &amp; "'!E" &amp; TEXT($AB12-11,0))-1=2008,"avgust " &amp; INDIRECT( "'" &amp; $AC$2 &amp; "'!E" &amp; TEXT($AB12-11,0))-1,"december " &amp; INDIRECT( "'" &amp; $AC$2 &amp; "'!E" &amp; TEXT($AB12-11,0))-2) &amp; "
december " &amp; INDIRECT( "'" &amp; $AC$2 &amp; "'!E" &amp; TEXT($AB12-11,0))-1 &amp; "
(2. odst. 28. člena KPJS)"</f>
        <v>OSNOVNA PLAČA
december 2018
december 2019
(2. odst. 28. člena KPJS)</v>
      </c>
      <c r="AF11" s="225" t="s">
        <v>69</v>
      </c>
      <c r="AG11" s="405" t="s">
        <v>70</v>
      </c>
      <c r="AH11" s="405"/>
      <c r="AI11" s="405"/>
      <c r="AJ11" s="405"/>
      <c r="AK11" s="221"/>
      <c r="AM11" s="57">
        <v>9</v>
      </c>
      <c r="AN11" s="197" t="s">
        <v>113</v>
      </c>
      <c r="AO11" s="197"/>
      <c r="AP11" s="197"/>
      <c r="AQ11" s="198" t="str">
        <f ca="1">"julij " &amp; INDIRECT( "'" &amp; $AC$2 &amp; "'!E5")</f>
        <v>julij 2020</v>
      </c>
      <c r="AR11" s="198"/>
      <c r="AS11" s="40"/>
    </row>
    <row r="12" spans="2:47" s="33" customFormat="1" ht="20.100000000000001" customHeight="1" x14ac:dyDescent="0.25">
      <c r="B12" s="226" t="s">
        <v>247</v>
      </c>
      <c r="C12" s="58"/>
      <c r="D12" s="58"/>
      <c r="E12" s="414"/>
      <c r="F12" s="414"/>
      <c r="G12" s="414"/>
      <c r="H12" s="58"/>
      <c r="I12" s="58"/>
      <c r="J12" s="58"/>
      <c r="K12" s="227"/>
      <c r="AA12" s="228" t="str">
        <f t="shared" ref="AA12:AA45" ca="1" si="0">INDIRECT( "'" &amp; $AC$2 &amp; "'!B" &amp; TEXT($AB12-$AJ$2,0))</f>
        <v>A1</v>
      </c>
      <c r="AB12" s="228">
        <f>+AJ1</f>
        <v>16</v>
      </c>
      <c r="AC12" s="229" t="str">
        <f t="shared" ref="AC12:AC45" ca="1" si="1">INDIRECT( "'" &amp; $AC$2 &amp; "'!D" &amp; TEXT($AB12-$AJ$2,0))</f>
        <v>V</v>
      </c>
      <c r="AD12" s="229">
        <f t="shared" ref="AD12:AD45" ca="1" si="2">INDIRECT( "'" &amp; $AC$2 &amp; "'!E" &amp; TEXT($AB12-$AJ$2,0))</f>
        <v>20</v>
      </c>
      <c r="AE12" s="230" t="str">
        <f t="shared" ref="AE12:AE45" ca="1" si="3" xml:space="preserve"> TEXT(INDIRECT("'"&amp;$AC$2&amp;"'!F"&amp;TEXT($AB12-6,0)),"#.##0,00") &amp;"
" &amp; TEXT(INDIRECT("'"&amp;$AC$2&amp;"'!G"&amp;TEXT($AB12-6,0)),"#.##0,00")</f>
        <v>1.000,00
1.000,00</v>
      </c>
      <c r="AF12" s="231" t="str">
        <f t="shared" ref="AF12:AF23" si="4">IF(J12&gt;0,INDEX($AM$3:$AS$14,AM3,IF($AC$3=12,5,IF($AC$3=4,6,7))),"")</f>
        <v/>
      </c>
      <c r="AG12" s="231" t="str">
        <f>AF12</f>
        <v/>
      </c>
      <c r="AH12" s="40">
        <f ca="1">SUM(J12:J23)</f>
        <v>0</v>
      </c>
      <c r="AI12" s="231" t="str">
        <f t="shared" ref="AI12:AI23" si="5">IF(J12&gt;0,"- za obdobje " &amp; AF12 &amp; " je skupaj dosegla/el " &amp; J12 &amp; " točk" &amp; IF(J12=1,"o",IF(J12=2,"i",IF(OR(J12=3,J12=4),"e",""))),"")</f>
        <v/>
      </c>
      <c r="AJ12" s="231" t="str">
        <f>AI12</f>
        <v/>
      </c>
      <c r="AK12" s="221"/>
      <c r="AM12" s="57">
        <v>10</v>
      </c>
      <c r="AN12" s="197" t="s">
        <v>114</v>
      </c>
      <c r="AO12" s="197"/>
      <c r="AP12" s="197"/>
      <c r="AQ12" s="198" t="str">
        <f ca="1">"avgust " &amp; INDIRECT( "'" &amp; $AC$2 &amp; "'!E5")</f>
        <v>avgust 2020</v>
      </c>
      <c r="AR12" s="57"/>
      <c r="AS12" s="57"/>
      <c r="AU12" s="43"/>
    </row>
    <row r="13" spans="2:47" s="33" customFormat="1" ht="20.100000000000001" customHeight="1" thickBot="1" x14ac:dyDescent="0.3">
      <c r="B13" s="232" t="s">
        <v>248</v>
      </c>
      <c r="C13" s="233">
        <f t="shared" ref="C13:E13" ca="1" si="6">INDIRECT( "'" &amp; $B13 &amp; "'!"&amp; AB$10 &amp;TEXT($AJ$3,0))</f>
        <v>0</v>
      </c>
      <c r="D13" s="233">
        <f t="shared" ca="1" si="6"/>
        <v>0</v>
      </c>
      <c r="E13" s="386">
        <f t="shared" ca="1" si="6"/>
        <v>0</v>
      </c>
      <c r="F13" s="386"/>
      <c r="G13" s="386"/>
      <c r="H13" s="233">
        <f t="shared" ref="H13:J13" ca="1" si="7">INDIRECT( "'" &amp; $B13 &amp; "'!"&amp; AE$10 &amp;TEXT($AJ$3,0))</f>
        <v>0</v>
      </c>
      <c r="I13" s="233">
        <f t="shared" ca="1" si="7"/>
        <v>0</v>
      </c>
      <c r="J13" s="233">
        <f t="shared" ca="1" si="7"/>
        <v>0</v>
      </c>
      <c r="K13" s="234">
        <f ca="1">INDIRECT( "'" &amp; $B13 &amp; "'!Q"&amp; TEXT($AJ$3,0))</f>
        <v>0</v>
      </c>
      <c r="AA13" s="228" t="str">
        <f t="shared" ca="1" si="0"/>
        <v>A2</v>
      </c>
      <c r="AB13" s="228">
        <f t="shared" ref="AB13:AB76" si="8">+AB12+1</f>
        <v>17</v>
      </c>
      <c r="AC13" s="229">
        <f t="shared" ca="1" si="1"/>
        <v>0</v>
      </c>
      <c r="AD13" s="229">
        <f t="shared" ca="1" si="2"/>
        <v>0</v>
      </c>
      <c r="AE13" s="230" t="str">
        <f t="shared" ca="1" si="3"/>
        <v>0,00
0,00</v>
      </c>
      <c r="AF13" s="231" t="str">
        <f t="shared" ca="1" si="4"/>
        <v/>
      </c>
      <c r="AG13" s="228" t="str">
        <f ca="1">+IF(LEN(AG12)&gt;0,AG12&amp; IF(LEN(AF13)&gt;0,", ",""),"")&amp;AF13</f>
        <v/>
      </c>
      <c r="AH13" s="228"/>
      <c r="AI13" s="231" t="str">
        <f t="shared" ca="1" si="5"/>
        <v/>
      </c>
      <c r="AJ13" s="228" t="str">
        <f ca="1">+IF(LEN(AJ12)&gt;0,AJ12&amp; IF(LEN(AI13)&gt;0,", "&amp;"
",""),"")&amp;AI13</f>
        <v/>
      </c>
      <c r="AK13" s="221"/>
      <c r="AM13" s="57">
        <v>11</v>
      </c>
      <c r="AN13" s="197" t="s">
        <v>115</v>
      </c>
      <c r="AO13" s="197"/>
      <c r="AP13" s="235"/>
      <c r="AQ13" s="198" t="str">
        <f ca="1">"september " &amp; INDIRECT( "'" &amp; $AC$2 &amp; "'!E5")</f>
        <v>september 2020</v>
      </c>
      <c r="AR13" s="57"/>
      <c r="AS13" s="57"/>
    </row>
    <row r="14" spans="2:47" s="33" customFormat="1" ht="20.100000000000001" customHeight="1" x14ac:dyDescent="0.25">
      <c r="B14" s="236"/>
      <c r="C14" s="237"/>
      <c r="D14" s="237"/>
      <c r="E14" s="385"/>
      <c r="F14" s="385"/>
      <c r="G14" s="385"/>
      <c r="H14" s="237"/>
      <c r="I14" s="237"/>
      <c r="J14" s="237"/>
      <c r="K14" s="238"/>
      <c r="AA14" s="228" t="str">
        <f t="shared" ca="1" si="0"/>
        <v>A3</v>
      </c>
      <c r="AB14" s="228">
        <f t="shared" si="8"/>
        <v>18</v>
      </c>
      <c r="AC14" s="229">
        <f t="shared" ca="1" si="1"/>
        <v>0</v>
      </c>
      <c r="AD14" s="229">
        <f t="shared" ca="1" si="2"/>
        <v>0</v>
      </c>
      <c r="AE14" s="230" t="str">
        <f t="shared" ca="1" si="3"/>
        <v>0,00
0,00</v>
      </c>
      <c r="AF14" s="231" t="str">
        <f t="shared" si="4"/>
        <v/>
      </c>
      <c r="AG14" s="228" t="str">
        <f ca="1">+IF(LEN(AG13)&gt;0,AG13&amp; IF(LEN(AF14)&gt;0,", ",""),"")&amp;AF14</f>
        <v/>
      </c>
      <c r="AH14" s="228"/>
      <c r="AI14" s="231" t="str">
        <f>IF(J14&gt;0,"- za obdobje " &amp; AF14 &amp; " je skupaj dosegla/el " &amp; J14 &amp; " točk" &amp; IF(J14=1,"o",IF(J14=2,"i",IF(OR(J14=3,J14=4),"e",""))),"")</f>
        <v/>
      </c>
      <c r="AJ14" s="228" t="str">
        <f t="shared" ref="AJ14:AJ23" ca="1" si="9">+IF(LEN(AJ13)&gt;0,AJ13&amp; IF(LEN(AI14)&gt;0,", "&amp;"
",""),"")&amp;AI14</f>
        <v/>
      </c>
      <c r="AK14" s="221"/>
      <c r="AM14" s="57">
        <v>12</v>
      </c>
      <c r="AN14" s="197" t="s">
        <v>116</v>
      </c>
      <c r="AO14" s="197"/>
      <c r="AP14" s="197"/>
      <c r="AQ14" s="198" t="str">
        <f ca="1">"oktober " &amp; INDIRECT( "'" &amp; $AC$2 &amp; "'!E5")</f>
        <v>oktober 2020</v>
      </c>
      <c r="AR14" s="57"/>
      <c r="AS14" s="57"/>
    </row>
    <row r="15" spans="2:47" s="33" customFormat="1" ht="20.100000000000001" customHeight="1" x14ac:dyDescent="0.25">
      <c r="B15" s="236"/>
      <c r="C15" s="237"/>
      <c r="D15" s="237"/>
      <c r="E15" s="385"/>
      <c r="F15" s="385"/>
      <c r="G15" s="385"/>
      <c r="H15" s="237"/>
      <c r="I15" s="237"/>
      <c r="J15" s="237"/>
      <c r="K15" s="238"/>
      <c r="AA15" s="228" t="str">
        <f t="shared" ca="1" si="0"/>
        <v>A4</v>
      </c>
      <c r="AB15" s="228">
        <f t="shared" si="8"/>
        <v>19</v>
      </c>
      <c r="AC15" s="229">
        <f t="shared" ca="1" si="1"/>
        <v>0</v>
      </c>
      <c r="AD15" s="229">
        <f t="shared" ca="1" si="2"/>
        <v>0</v>
      </c>
      <c r="AE15" s="230" t="str">
        <f t="shared" ca="1" si="3"/>
        <v>0,00
0,00</v>
      </c>
      <c r="AF15" s="231" t="str">
        <f t="shared" si="4"/>
        <v/>
      </c>
      <c r="AG15" s="228" t="str">
        <f ca="1">+IF(LEN(AG14)&gt;0,AG14&amp; IF(LEN(AF15)&gt;0,", ",""),"")&amp;AF15</f>
        <v/>
      </c>
      <c r="AH15" s="228"/>
      <c r="AI15" s="231" t="str">
        <f t="shared" si="5"/>
        <v/>
      </c>
      <c r="AJ15" s="228" t="str">
        <f t="shared" ca="1" si="9"/>
        <v/>
      </c>
      <c r="AK15" s="221"/>
      <c r="AN15" s="44"/>
      <c r="AO15" s="44"/>
      <c r="AP15" s="44"/>
      <c r="AU15" s="44"/>
    </row>
    <row r="16" spans="2:47" s="33" customFormat="1" ht="20.100000000000001" customHeight="1" x14ac:dyDescent="0.25">
      <c r="B16" s="236"/>
      <c r="C16" s="237"/>
      <c r="D16" s="237"/>
      <c r="E16" s="385"/>
      <c r="F16" s="385"/>
      <c r="G16" s="385"/>
      <c r="H16" s="237"/>
      <c r="I16" s="237"/>
      <c r="J16" s="237"/>
      <c r="K16" s="238"/>
      <c r="AA16" s="228" t="str">
        <f t="shared" ca="1" si="0"/>
        <v>A5</v>
      </c>
      <c r="AB16" s="228">
        <f t="shared" si="8"/>
        <v>20</v>
      </c>
      <c r="AC16" s="229">
        <f t="shared" ca="1" si="1"/>
        <v>0</v>
      </c>
      <c r="AD16" s="229">
        <f t="shared" ca="1" si="2"/>
        <v>0</v>
      </c>
      <c r="AE16" s="230" t="str">
        <f t="shared" ca="1" si="3"/>
        <v>0,00
0,00</v>
      </c>
      <c r="AF16" s="231" t="str">
        <f t="shared" si="4"/>
        <v/>
      </c>
      <c r="AG16" s="228" t="str">
        <f ca="1">+IF(LEN(AG15)&gt;0,AG15&amp; IF(LEN(AF16)&gt;0,", ",""),"")&amp;AF16</f>
        <v/>
      </c>
      <c r="AH16" s="228"/>
      <c r="AI16" s="231" t="str">
        <f t="shared" si="5"/>
        <v/>
      </c>
      <c r="AJ16" s="228" t="str">
        <f t="shared" ca="1" si="9"/>
        <v/>
      </c>
      <c r="AK16" s="221"/>
      <c r="AM16" s="39"/>
      <c r="AN16" s="39"/>
      <c r="AO16" s="39"/>
      <c r="AP16" s="171"/>
    </row>
    <row r="17" spans="2:47" s="33" customFormat="1" ht="20.100000000000001" customHeight="1" x14ac:dyDescent="0.25">
      <c r="B17" s="236"/>
      <c r="C17" s="237"/>
      <c r="D17" s="237"/>
      <c r="E17" s="385"/>
      <c r="F17" s="385"/>
      <c r="G17" s="385"/>
      <c r="H17" s="237"/>
      <c r="I17" s="237"/>
      <c r="J17" s="237"/>
      <c r="K17" s="238"/>
      <c r="AA17" s="228" t="str">
        <f t="shared" ca="1" si="0"/>
        <v>A6</v>
      </c>
      <c r="AB17" s="228">
        <f t="shared" si="8"/>
        <v>21</v>
      </c>
      <c r="AC17" s="229">
        <f t="shared" ca="1" si="1"/>
        <v>0</v>
      </c>
      <c r="AD17" s="229">
        <f t="shared" ca="1" si="2"/>
        <v>0</v>
      </c>
      <c r="AE17" s="230" t="str">
        <f t="shared" ca="1" si="3"/>
        <v>0,00
0,00</v>
      </c>
      <c r="AF17" s="231" t="str">
        <f t="shared" si="4"/>
        <v/>
      </c>
      <c r="AG17" s="228" t="str">
        <f ca="1">+IF(LEN(AG16)&gt;0,AG16&amp; IF(LEN(AF17)&gt;0,", ",""),"")&amp;AF17</f>
        <v/>
      </c>
      <c r="AH17" s="228"/>
      <c r="AI17" s="231" t="str">
        <f t="shared" si="5"/>
        <v/>
      </c>
      <c r="AJ17" s="228" t="str">
        <f t="shared" ca="1" si="9"/>
        <v/>
      </c>
      <c r="AK17" s="221"/>
      <c r="AM17" s="39"/>
      <c r="AO17" s="39"/>
      <c r="AP17" s="171"/>
    </row>
    <row r="18" spans="2:47" s="33" customFormat="1" ht="20.100000000000001" customHeight="1" x14ac:dyDescent="0.25">
      <c r="B18" s="236"/>
      <c r="C18" s="237"/>
      <c r="D18" s="237"/>
      <c r="E18" s="385"/>
      <c r="F18" s="385"/>
      <c r="G18" s="385"/>
      <c r="H18" s="237"/>
      <c r="I18" s="237"/>
      <c r="J18" s="237"/>
      <c r="K18" s="238"/>
      <c r="AA18" s="228" t="str">
        <f t="shared" ca="1" si="0"/>
        <v>A7</v>
      </c>
      <c r="AB18" s="228">
        <f t="shared" si="8"/>
        <v>22</v>
      </c>
      <c r="AC18" s="229">
        <f t="shared" ca="1" si="1"/>
        <v>0</v>
      </c>
      <c r="AD18" s="229">
        <f t="shared" ca="1" si="2"/>
        <v>0</v>
      </c>
      <c r="AE18" s="230" t="str">
        <f t="shared" ca="1" si="3"/>
        <v>0,00
0,00</v>
      </c>
      <c r="AF18" s="231" t="str">
        <f t="shared" si="4"/>
        <v/>
      </c>
      <c r="AG18" s="228" t="str">
        <f t="shared" ref="AG18:AG23" ca="1" si="10">+IF(LEN(AG17)&gt;0,AG17&amp; IF(LEN(AF18)&gt;0,", ",""),"")&amp;AF18</f>
        <v/>
      </c>
      <c r="AH18" s="228"/>
      <c r="AI18" s="231" t="str">
        <f t="shared" si="5"/>
        <v/>
      </c>
      <c r="AJ18" s="228" t="str">
        <f t="shared" ca="1" si="9"/>
        <v/>
      </c>
      <c r="AK18" s="221"/>
      <c r="AM18" s="39"/>
      <c r="AO18" s="39"/>
      <c r="AP18" s="171"/>
    </row>
    <row r="19" spans="2:47" s="33" customFormat="1" ht="20.100000000000001" customHeight="1" x14ac:dyDescent="0.25">
      <c r="B19" s="236"/>
      <c r="C19" s="237"/>
      <c r="D19" s="237"/>
      <c r="E19" s="385"/>
      <c r="F19" s="385"/>
      <c r="G19" s="385"/>
      <c r="H19" s="237"/>
      <c r="I19" s="237"/>
      <c r="J19" s="237"/>
      <c r="K19" s="238"/>
      <c r="AA19" s="228" t="str">
        <f t="shared" ca="1" si="0"/>
        <v>A8</v>
      </c>
      <c r="AB19" s="228">
        <f t="shared" si="8"/>
        <v>23</v>
      </c>
      <c r="AC19" s="229">
        <f t="shared" ca="1" si="1"/>
        <v>0</v>
      </c>
      <c r="AD19" s="229">
        <f t="shared" ca="1" si="2"/>
        <v>0</v>
      </c>
      <c r="AE19" s="230" t="str">
        <f t="shared" ca="1" si="3"/>
        <v>0,00
0,00</v>
      </c>
      <c r="AF19" s="231" t="str">
        <f t="shared" si="4"/>
        <v/>
      </c>
      <c r="AG19" s="228" t="str">
        <f t="shared" ca="1" si="10"/>
        <v/>
      </c>
      <c r="AH19" s="228"/>
      <c r="AI19" s="231" t="str">
        <f t="shared" si="5"/>
        <v/>
      </c>
      <c r="AJ19" s="228" t="str">
        <f t="shared" ca="1" si="9"/>
        <v/>
      </c>
      <c r="AK19" s="221"/>
      <c r="AM19" s="39"/>
      <c r="AO19" s="39"/>
      <c r="AP19" s="171"/>
    </row>
    <row r="20" spans="2:47" s="33" customFormat="1" ht="20.100000000000001" customHeight="1" x14ac:dyDescent="0.25">
      <c r="B20" s="236"/>
      <c r="C20" s="237"/>
      <c r="D20" s="237"/>
      <c r="E20" s="385"/>
      <c r="F20" s="385"/>
      <c r="G20" s="385"/>
      <c r="H20" s="237"/>
      <c r="I20" s="237"/>
      <c r="J20" s="237"/>
      <c r="K20" s="238"/>
      <c r="AA20" s="228" t="str">
        <f t="shared" ca="1" si="0"/>
        <v>A9</v>
      </c>
      <c r="AB20" s="228">
        <f t="shared" si="8"/>
        <v>24</v>
      </c>
      <c r="AC20" s="229">
        <f t="shared" ca="1" si="1"/>
        <v>0</v>
      </c>
      <c r="AD20" s="229">
        <f t="shared" ca="1" si="2"/>
        <v>0</v>
      </c>
      <c r="AE20" s="230" t="str">
        <f t="shared" ca="1" si="3"/>
        <v>0,00
0,00</v>
      </c>
      <c r="AF20" s="231" t="str">
        <f t="shared" si="4"/>
        <v/>
      </c>
      <c r="AG20" s="228" t="str">
        <f t="shared" ca="1" si="10"/>
        <v/>
      </c>
      <c r="AH20" s="228"/>
      <c r="AI20" s="231" t="str">
        <f t="shared" si="5"/>
        <v/>
      </c>
      <c r="AJ20" s="228" t="str">
        <f t="shared" ca="1" si="9"/>
        <v/>
      </c>
      <c r="AK20" s="221"/>
      <c r="AM20" s="39"/>
      <c r="AP20" s="171"/>
    </row>
    <row r="21" spans="2:47" s="33" customFormat="1" ht="20.100000000000001" customHeight="1" x14ac:dyDescent="0.25">
      <c r="B21" s="236"/>
      <c r="C21" s="237"/>
      <c r="D21" s="237"/>
      <c r="E21" s="385"/>
      <c r="F21" s="385"/>
      <c r="G21" s="385"/>
      <c r="H21" s="237"/>
      <c r="I21" s="237"/>
      <c r="J21" s="237"/>
      <c r="K21" s="238"/>
      <c r="AA21" s="228" t="str">
        <f t="shared" ca="1" si="0"/>
        <v>A10</v>
      </c>
      <c r="AB21" s="228">
        <f t="shared" si="8"/>
        <v>25</v>
      </c>
      <c r="AC21" s="229">
        <f t="shared" ca="1" si="1"/>
        <v>0</v>
      </c>
      <c r="AD21" s="229">
        <f t="shared" ca="1" si="2"/>
        <v>0</v>
      </c>
      <c r="AE21" s="230" t="str">
        <f t="shared" ca="1" si="3"/>
        <v>0,00
0,00</v>
      </c>
      <c r="AF21" s="231" t="str">
        <f t="shared" si="4"/>
        <v/>
      </c>
      <c r="AG21" s="228" t="str">
        <f t="shared" ca="1" si="10"/>
        <v/>
      </c>
      <c r="AH21" s="228"/>
      <c r="AI21" s="231" t="str">
        <f t="shared" si="5"/>
        <v/>
      </c>
      <c r="AJ21" s="228" t="str">
        <f t="shared" ca="1" si="9"/>
        <v/>
      </c>
      <c r="AK21" s="221"/>
      <c r="AM21" s="39"/>
      <c r="AP21" s="239"/>
    </row>
    <row r="22" spans="2:47" s="33" customFormat="1" ht="20.100000000000001" customHeight="1" x14ac:dyDescent="0.25">
      <c r="B22" s="236"/>
      <c r="C22" s="237"/>
      <c r="D22" s="237"/>
      <c r="E22" s="385"/>
      <c r="F22" s="385"/>
      <c r="G22" s="385"/>
      <c r="H22" s="237"/>
      <c r="I22" s="237"/>
      <c r="J22" s="237"/>
      <c r="K22" s="238"/>
      <c r="AA22" s="228" t="str">
        <f t="shared" ca="1" si="0"/>
        <v>A11</v>
      </c>
      <c r="AB22" s="228">
        <f t="shared" si="8"/>
        <v>26</v>
      </c>
      <c r="AC22" s="229">
        <f t="shared" ca="1" si="1"/>
        <v>0</v>
      </c>
      <c r="AD22" s="229">
        <f t="shared" ca="1" si="2"/>
        <v>0</v>
      </c>
      <c r="AE22" s="230" t="str">
        <f t="shared" ca="1" si="3"/>
        <v>0,00
0,00</v>
      </c>
      <c r="AF22" s="231" t="str">
        <f t="shared" si="4"/>
        <v/>
      </c>
      <c r="AG22" s="228" t="str">
        <f t="shared" ca="1" si="10"/>
        <v/>
      </c>
      <c r="AH22" s="228"/>
      <c r="AI22" s="231" t="str">
        <f t="shared" si="5"/>
        <v/>
      </c>
      <c r="AJ22" s="228" t="str">
        <f t="shared" ca="1" si="9"/>
        <v/>
      </c>
      <c r="AK22" s="221"/>
      <c r="AM22" s="39"/>
      <c r="AP22" s="171"/>
    </row>
    <row r="23" spans="2:47" s="33" customFormat="1" ht="20.100000000000001" customHeight="1" x14ac:dyDescent="0.25">
      <c r="B23" s="236"/>
      <c r="C23" s="237"/>
      <c r="D23" s="237"/>
      <c r="E23" s="385"/>
      <c r="F23" s="385"/>
      <c r="G23" s="385"/>
      <c r="H23" s="237"/>
      <c r="I23" s="237"/>
      <c r="J23" s="237"/>
      <c r="K23" s="238"/>
      <c r="AA23" s="228" t="str">
        <f t="shared" ca="1" si="0"/>
        <v>A12</v>
      </c>
      <c r="AB23" s="228">
        <f t="shared" si="8"/>
        <v>27</v>
      </c>
      <c r="AC23" s="229">
        <f t="shared" ca="1" si="1"/>
        <v>0</v>
      </c>
      <c r="AD23" s="229">
        <f t="shared" ca="1" si="2"/>
        <v>0</v>
      </c>
      <c r="AE23" s="230" t="str">
        <f t="shared" ca="1" si="3"/>
        <v>0,00
0,00</v>
      </c>
      <c r="AF23" s="231" t="str">
        <f t="shared" si="4"/>
        <v/>
      </c>
      <c r="AG23" s="228" t="str">
        <f t="shared" ca="1" si="10"/>
        <v/>
      </c>
      <c r="AH23" s="228"/>
      <c r="AI23" s="231" t="str">
        <f t="shared" si="5"/>
        <v/>
      </c>
      <c r="AJ23" s="228" t="str">
        <f t="shared" ca="1" si="9"/>
        <v/>
      </c>
      <c r="AK23" s="171"/>
      <c r="AM23" s="39"/>
      <c r="AP23" s="44"/>
    </row>
    <row r="24" spans="2:47" x14ac:dyDescent="0.25">
      <c r="Z24" s="33"/>
      <c r="AA24" s="228" t="str">
        <f t="shared" ca="1" si="0"/>
        <v>A13</v>
      </c>
      <c r="AB24" s="228">
        <f t="shared" si="8"/>
        <v>28</v>
      </c>
      <c r="AC24" s="229">
        <f t="shared" ca="1" si="1"/>
        <v>0</v>
      </c>
      <c r="AD24" s="229">
        <f t="shared" ca="1" si="2"/>
        <v>0</v>
      </c>
      <c r="AE24" s="230" t="str">
        <f t="shared" ca="1" si="3"/>
        <v>0,00
0,00</v>
      </c>
      <c r="AF24" s="240" t="str">
        <f>IF(J24&gt;0,B24,"")</f>
        <v/>
      </c>
      <c r="AG24" s="241"/>
      <c r="AH24" s="241"/>
      <c r="AI24" s="240" t="str">
        <f>IF(J24&gt;0,"- za obdobje " &amp; AF24 &amp; " je skupaj dosegel " &amp; J24 &amp; " točk" &amp; IF(J24=1,"o",IF(J24=2,"i",IF(OR(J24=3,J24=4),"e",""))),"")</f>
        <v/>
      </c>
      <c r="AJ24" s="241"/>
      <c r="AK24" s="33"/>
      <c r="AO24" s="33"/>
      <c r="AP24" s="33"/>
      <c r="AS24" s="33"/>
    </row>
    <row r="25" spans="2:47" ht="43.5" customHeight="1" x14ac:dyDescent="0.25">
      <c r="B25" s="377" t="str">
        <f ca="1">IF(LEN(AJ23)&gt;0,"Javna/i uslužbenka/ec " &amp; C6&amp;  " je v letu "&amp; INDIRECT( "'" &amp; $AC$2 &amp; "'!E5") &amp; " dosegla/el nadpovprečne delovne rezultate " &amp; AH12 &amp; " (krat)" &amp; IF(AH12&gt;0," in sicer v naslednjih ocenjevalnih obdobjih: ","") &amp; AG23 &amp; ".","")</f>
        <v/>
      </c>
      <c r="C25" s="377"/>
      <c r="D25" s="377"/>
      <c r="E25" s="377"/>
      <c r="F25" s="377"/>
      <c r="G25" s="377"/>
      <c r="H25" s="377"/>
      <c r="I25" s="377"/>
      <c r="J25" s="377"/>
      <c r="K25" s="377"/>
      <c r="Z25" s="33"/>
      <c r="AA25" s="228" t="str">
        <f t="shared" ca="1" si="0"/>
        <v>A14</v>
      </c>
      <c r="AB25" s="228">
        <f t="shared" si="8"/>
        <v>29</v>
      </c>
      <c r="AC25" s="229">
        <f t="shared" ca="1" si="1"/>
        <v>0</v>
      </c>
      <c r="AD25" s="229">
        <f t="shared" ca="1" si="2"/>
        <v>0</v>
      </c>
      <c r="AE25" s="230" t="str">
        <f t="shared" ca="1" si="3"/>
        <v>0,00
0,00</v>
      </c>
      <c r="AF25" s="240" t="str">
        <f>IF(J25&gt;0,B25,"")</f>
        <v/>
      </c>
      <c r="AG25" s="241"/>
      <c r="AH25" s="241"/>
      <c r="AI25" s="240" t="str">
        <f>IF(J25&gt;0,"- za obdobje " &amp; AF25 &amp; " je skupaj dosegel " &amp; J25 &amp; " točk" &amp; IF(J25=1,"o",IF(J25=2,"i",IF(OR(J25=3,J25=4),"e",""))),"")</f>
        <v/>
      </c>
      <c r="AJ25" s="241"/>
      <c r="AK25" s="33"/>
      <c r="AO25" s="33"/>
      <c r="AP25" s="33"/>
    </row>
    <row r="26" spans="2:47" ht="194.25" customHeight="1" x14ac:dyDescent="0.25">
      <c r="B26" s="378" t="str">
        <f ca="1">+IF(LEN(AJ23)&gt;0,"Javna/i uslužbenka/ec je v posameznem ocenjevalnem obdobju, v katerem je dosegla/el nadpovprečne delovne rezultate:
" &amp; AJ23 &amp; ".","")</f>
        <v/>
      </c>
      <c r="C26" s="378"/>
      <c r="D26" s="378"/>
      <c r="E26" s="378"/>
      <c r="F26" s="378"/>
      <c r="G26" s="378"/>
      <c r="H26" s="378"/>
      <c r="I26" s="378"/>
      <c r="J26" s="378"/>
      <c r="K26" s="378"/>
      <c r="Z26" s="33"/>
      <c r="AA26" s="228" t="str">
        <f t="shared" ca="1" si="0"/>
        <v>A15</v>
      </c>
      <c r="AB26" s="228">
        <f t="shared" si="8"/>
        <v>30</v>
      </c>
      <c r="AC26" s="229">
        <f t="shared" ca="1" si="1"/>
        <v>0</v>
      </c>
      <c r="AD26" s="229">
        <f t="shared" ca="1" si="2"/>
        <v>0</v>
      </c>
      <c r="AE26" s="230" t="str">
        <f t="shared" ca="1" si="3"/>
        <v>0,00
0,00</v>
      </c>
      <c r="AF26" s="240" t="str">
        <f>IF(J26&gt;0,B26,"")</f>
        <v/>
      </c>
      <c r="AG26" s="241"/>
      <c r="AH26" s="241"/>
      <c r="AI26" s="240" t="str">
        <f>IF(J26&gt;0,"- za obdobje " &amp; AF26 &amp; " je skupaj dosegel " &amp; J26 &amp; " točk" &amp; IF(J26=1,"o",IF(J26=2,"i",IF(OR(J26=3,J26=4),"e",""))),"")</f>
        <v/>
      </c>
      <c r="AJ26" s="241"/>
      <c r="AK26" s="33"/>
      <c r="AO26" s="33"/>
      <c r="AP26" s="33"/>
    </row>
    <row r="27" spans="2:47" x14ac:dyDescent="0.25">
      <c r="J27" s="380" t="s">
        <v>71</v>
      </c>
      <c r="K27" s="380"/>
      <c r="Z27" s="33"/>
      <c r="AA27" s="228" t="str">
        <f t="shared" ca="1" si="0"/>
        <v>A16</v>
      </c>
      <c r="AB27" s="228">
        <f t="shared" si="8"/>
        <v>31</v>
      </c>
      <c r="AC27" s="229">
        <f t="shared" ca="1" si="1"/>
        <v>0</v>
      </c>
      <c r="AD27" s="229">
        <f t="shared" ca="1" si="2"/>
        <v>0</v>
      </c>
      <c r="AE27" s="230" t="str">
        <f t="shared" ca="1" si="3"/>
        <v>0,00
0,00</v>
      </c>
      <c r="AO27" s="33"/>
      <c r="AP27" s="33"/>
    </row>
    <row r="28" spans="2:47" x14ac:dyDescent="0.25">
      <c r="Z28" s="33"/>
      <c r="AA28" s="228" t="str">
        <f t="shared" ca="1" si="0"/>
        <v>A17</v>
      </c>
      <c r="AB28" s="228">
        <f t="shared" si="8"/>
        <v>32</v>
      </c>
      <c r="AC28" s="229">
        <f t="shared" ca="1" si="1"/>
        <v>0</v>
      </c>
      <c r="AD28" s="229">
        <f t="shared" ca="1" si="2"/>
        <v>0</v>
      </c>
      <c r="AE28" s="230" t="str">
        <f t="shared" ca="1" si="3"/>
        <v>0,00
0,00</v>
      </c>
      <c r="AO28" s="33"/>
      <c r="AP28" s="33"/>
    </row>
    <row r="29" spans="2:47" x14ac:dyDescent="0.25">
      <c r="J29" s="379"/>
      <c r="K29" s="379"/>
      <c r="Z29" s="33"/>
      <c r="AA29" s="228" t="str">
        <f t="shared" ca="1" si="0"/>
        <v>A18</v>
      </c>
      <c r="AB29" s="228">
        <f t="shared" si="8"/>
        <v>33</v>
      </c>
      <c r="AC29" s="229">
        <f t="shared" ca="1" si="1"/>
        <v>0</v>
      </c>
      <c r="AD29" s="229">
        <f t="shared" ca="1" si="2"/>
        <v>0</v>
      </c>
      <c r="AE29" s="230" t="str">
        <f t="shared" ca="1" si="3"/>
        <v>0,00
0,00</v>
      </c>
      <c r="AM29" s="33"/>
      <c r="AN29" s="33"/>
      <c r="AO29" s="33"/>
    </row>
    <row r="30" spans="2:47" x14ac:dyDescent="0.25">
      <c r="Z30" s="33"/>
      <c r="AA30" s="228" t="str">
        <f t="shared" ca="1" si="0"/>
        <v>A19</v>
      </c>
      <c r="AB30" s="228">
        <f t="shared" si="8"/>
        <v>34</v>
      </c>
      <c r="AC30" s="229">
        <f t="shared" ca="1" si="1"/>
        <v>0</v>
      </c>
      <c r="AD30" s="229">
        <f t="shared" ca="1" si="2"/>
        <v>0</v>
      </c>
      <c r="AE30" s="230" t="str">
        <f t="shared" ca="1" si="3"/>
        <v>0,00
0,00</v>
      </c>
      <c r="AM30" s="33"/>
      <c r="AN30" s="33"/>
      <c r="AO30" s="33"/>
    </row>
    <row r="31" spans="2:47" x14ac:dyDescent="0.25">
      <c r="Z31" s="33"/>
      <c r="AA31" s="228" t="str">
        <f t="shared" ca="1" si="0"/>
        <v>A20</v>
      </c>
      <c r="AB31" s="228">
        <f t="shared" si="8"/>
        <v>35</v>
      </c>
      <c r="AC31" s="229">
        <f t="shared" ca="1" si="1"/>
        <v>0</v>
      </c>
      <c r="AD31" s="229">
        <f t="shared" ca="1" si="2"/>
        <v>0</v>
      </c>
      <c r="AE31" s="230" t="str">
        <f t="shared" ca="1" si="3"/>
        <v>0,00
0,00</v>
      </c>
      <c r="AM31" s="33"/>
      <c r="AN31" s="33"/>
      <c r="AO31" s="33"/>
      <c r="AU31" s="242">
        <f ca="1">+AC31</f>
        <v>0</v>
      </c>
    </row>
    <row r="32" spans="2:47" x14ac:dyDescent="0.25">
      <c r="Z32" s="33"/>
      <c r="AA32" s="228" t="str">
        <f t="shared" ca="1" si="0"/>
        <v>A21</v>
      </c>
      <c r="AB32" s="228">
        <f t="shared" si="8"/>
        <v>36</v>
      </c>
      <c r="AC32" s="229">
        <f t="shared" ca="1" si="1"/>
        <v>0</v>
      </c>
      <c r="AD32" s="229">
        <f t="shared" ca="1" si="2"/>
        <v>0</v>
      </c>
      <c r="AE32" s="230" t="str">
        <f t="shared" ca="1" si="3"/>
        <v>0,00
0,00</v>
      </c>
      <c r="AF32" s="33"/>
      <c r="AG32" s="33"/>
      <c r="AH32" s="33"/>
      <c r="AI32" s="33"/>
      <c r="AU32" s="243" t="str">
        <f ca="1">+AE32</f>
        <v>0,00
0,00</v>
      </c>
    </row>
    <row r="33" spans="26:31" x14ac:dyDescent="0.25">
      <c r="Z33" s="33"/>
      <c r="AA33" s="228" t="str">
        <f t="shared" ca="1" si="0"/>
        <v>A22</v>
      </c>
      <c r="AB33" s="228">
        <f t="shared" si="8"/>
        <v>37</v>
      </c>
      <c r="AC33" s="229">
        <f t="shared" ca="1" si="1"/>
        <v>0</v>
      </c>
      <c r="AD33" s="229">
        <f t="shared" ca="1" si="2"/>
        <v>0</v>
      </c>
      <c r="AE33" s="230" t="str">
        <f t="shared" ca="1" si="3"/>
        <v>0,00
0,00</v>
      </c>
    </row>
    <row r="34" spans="26:31" x14ac:dyDescent="0.25">
      <c r="Z34" s="33"/>
      <c r="AA34" s="228" t="str">
        <f t="shared" ca="1" si="0"/>
        <v>A23</v>
      </c>
      <c r="AB34" s="228">
        <f t="shared" si="8"/>
        <v>38</v>
      </c>
      <c r="AC34" s="229">
        <f t="shared" ca="1" si="1"/>
        <v>0</v>
      </c>
      <c r="AD34" s="229">
        <f t="shared" ca="1" si="2"/>
        <v>0</v>
      </c>
      <c r="AE34" s="230" t="str">
        <f t="shared" ca="1" si="3"/>
        <v>0,00
0,00</v>
      </c>
    </row>
    <row r="35" spans="26:31" x14ac:dyDescent="0.25">
      <c r="Z35" s="33"/>
      <c r="AA35" s="228" t="str">
        <f t="shared" ca="1" si="0"/>
        <v>A24</v>
      </c>
      <c r="AB35" s="228">
        <f t="shared" si="8"/>
        <v>39</v>
      </c>
      <c r="AC35" s="229">
        <f t="shared" ca="1" si="1"/>
        <v>0</v>
      </c>
      <c r="AD35" s="229">
        <f t="shared" ca="1" si="2"/>
        <v>0</v>
      </c>
      <c r="AE35" s="230" t="str">
        <f t="shared" ca="1" si="3"/>
        <v>0,00
0,00</v>
      </c>
    </row>
    <row r="36" spans="26:31" x14ac:dyDescent="0.25">
      <c r="Z36" s="33"/>
      <c r="AA36" s="228" t="str">
        <f t="shared" ca="1" si="0"/>
        <v>A25</v>
      </c>
      <c r="AB36" s="228">
        <f t="shared" si="8"/>
        <v>40</v>
      </c>
      <c r="AC36" s="229">
        <f t="shared" ca="1" si="1"/>
        <v>0</v>
      </c>
      <c r="AD36" s="229">
        <f t="shared" ca="1" si="2"/>
        <v>0</v>
      </c>
      <c r="AE36" s="230" t="str">
        <f t="shared" ca="1" si="3"/>
        <v>0,00
0,00</v>
      </c>
    </row>
    <row r="37" spans="26:31" x14ac:dyDescent="0.25">
      <c r="Z37" s="33"/>
      <c r="AA37" s="228" t="str">
        <f t="shared" ca="1" si="0"/>
        <v>A26</v>
      </c>
      <c r="AB37" s="228">
        <f t="shared" si="8"/>
        <v>41</v>
      </c>
      <c r="AC37" s="229">
        <f t="shared" ca="1" si="1"/>
        <v>0</v>
      </c>
      <c r="AD37" s="229">
        <f t="shared" ca="1" si="2"/>
        <v>0</v>
      </c>
      <c r="AE37" s="230" t="str">
        <f t="shared" ca="1" si="3"/>
        <v>0,00
0,00</v>
      </c>
    </row>
    <row r="38" spans="26:31" x14ac:dyDescent="0.25">
      <c r="Z38" s="33"/>
      <c r="AA38" s="228" t="str">
        <f t="shared" ca="1" si="0"/>
        <v>A27</v>
      </c>
      <c r="AB38" s="228">
        <f t="shared" si="8"/>
        <v>42</v>
      </c>
      <c r="AC38" s="229">
        <f t="shared" ca="1" si="1"/>
        <v>0</v>
      </c>
      <c r="AD38" s="229">
        <f t="shared" ca="1" si="2"/>
        <v>0</v>
      </c>
      <c r="AE38" s="230" t="str">
        <f t="shared" ca="1" si="3"/>
        <v>0,00
0,00</v>
      </c>
    </row>
    <row r="39" spans="26:31" x14ac:dyDescent="0.25">
      <c r="Z39" s="33"/>
      <c r="AA39" s="228" t="str">
        <f t="shared" ca="1" si="0"/>
        <v>A28</v>
      </c>
      <c r="AB39" s="228">
        <f t="shared" si="8"/>
        <v>43</v>
      </c>
      <c r="AC39" s="229">
        <f t="shared" ca="1" si="1"/>
        <v>0</v>
      </c>
      <c r="AD39" s="229">
        <f t="shared" ca="1" si="2"/>
        <v>0</v>
      </c>
      <c r="AE39" s="230" t="str">
        <f t="shared" ca="1" si="3"/>
        <v>0,00
0,00</v>
      </c>
    </row>
    <row r="40" spans="26:31" x14ac:dyDescent="0.25">
      <c r="Z40" s="33"/>
      <c r="AA40" s="228" t="str">
        <f t="shared" ca="1" si="0"/>
        <v>A29</v>
      </c>
      <c r="AB40" s="228">
        <f t="shared" si="8"/>
        <v>44</v>
      </c>
      <c r="AC40" s="229">
        <f t="shared" ca="1" si="1"/>
        <v>0</v>
      </c>
      <c r="AD40" s="229">
        <f t="shared" ca="1" si="2"/>
        <v>0</v>
      </c>
      <c r="AE40" s="230" t="str">
        <f t="shared" ca="1" si="3"/>
        <v>0,00
0,00</v>
      </c>
    </row>
    <row r="41" spans="26:31" x14ac:dyDescent="0.25">
      <c r="Z41" s="33"/>
      <c r="AA41" s="228" t="str">
        <f t="shared" ca="1" si="0"/>
        <v>A30</v>
      </c>
      <c r="AB41" s="228">
        <f t="shared" si="8"/>
        <v>45</v>
      </c>
      <c r="AC41" s="229">
        <f t="shared" ca="1" si="1"/>
        <v>0</v>
      </c>
      <c r="AD41" s="229">
        <f t="shared" ca="1" si="2"/>
        <v>0</v>
      </c>
      <c r="AE41" s="230" t="str">
        <f t="shared" ca="1" si="3"/>
        <v>0,00
0,00</v>
      </c>
    </row>
    <row r="42" spans="26:31" x14ac:dyDescent="0.25">
      <c r="Z42" s="33"/>
      <c r="AA42" s="228" t="str">
        <f t="shared" ca="1" si="0"/>
        <v>A31</v>
      </c>
      <c r="AB42" s="228">
        <f t="shared" si="8"/>
        <v>46</v>
      </c>
      <c r="AC42" s="229">
        <f t="shared" ca="1" si="1"/>
        <v>0</v>
      </c>
      <c r="AD42" s="229">
        <f t="shared" ca="1" si="2"/>
        <v>0</v>
      </c>
      <c r="AE42" s="230" t="str">
        <f t="shared" ca="1" si="3"/>
        <v>0,00
0,00</v>
      </c>
    </row>
    <row r="43" spans="26:31" x14ac:dyDescent="0.25">
      <c r="Z43" s="33"/>
      <c r="AA43" s="228" t="str">
        <f t="shared" ca="1" si="0"/>
        <v>A32</v>
      </c>
      <c r="AB43" s="228">
        <f t="shared" si="8"/>
        <v>47</v>
      </c>
      <c r="AC43" s="229">
        <f t="shared" ca="1" si="1"/>
        <v>0</v>
      </c>
      <c r="AD43" s="229">
        <f t="shared" ca="1" si="2"/>
        <v>0</v>
      </c>
      <c r="AE43" s="230" t="str">
        <f t="shared" ca="1" si="3"/>
        <v>0,00
0,00</v>
      </c>
    </row>
    <row r="44" spans="26:31" x14ac:dyDescent="0.25">
      <c r="Z44" s="33"/>
      <c r="AA44" s="228" t="str">
        <f t="shared" ca="1" si="0"/>
        <v>A33</v>
      </c>
      <c r="AB44" s="228">
        <f t="shared" si="8"/>
        <v>48</v>
      </c>
      <c r="AC44" s="229">
        <f t="shared" ca="1" si="1"/>
        <v>0</v>
      </c>
      <c r="AD44" s="229">
        <f t="shared" ca="1" si="2"/>
        <v>0</v>
      </c>
      <c r="AE44" s="230" t="str">
        <f t="shared" ca="1" si="3"/>
        <v>0,00
0,00</v>
      </c>
    </row>
    <row r="45" spans="26:31" x14ac:dyDescent="0.25">
      <c r="Z45" s="33"/>
      <c r="AA45" s="228" t="str">
        <f t="shared" ca="1" si="0"/>
        <v>A34</v>
      </c>
      <c r="AB45" s="228">
        <f t="shared" si="8"/>
        <v>49</v>
      </c>
      <c r="AC45" s="229">
        <f t="shared" ca="1" si="1"/>
        <v>0</v>
      </c>
      <c r="AD45" s="229">
        <f t="shared" ca="1" si="2"/>
        <v>0</v>
      </c>
      <c r="AE45" s="230" t="str">
        <f t="shared" ca="1" si="3"/>
        <v>0,00
0,00</v>
      </c>
    </row>
    <row r="46" spans="26:31" x14ac:dyDescent="0.25">
      <c r="Z46" s="33"/>
      <c r="AA46" s="228" t="str">
        <f t="shared" ref="AA46:AA279" ca="1" si="11">INDIRECT( "'" &amp; $AC$2 &amp; "'!B" &amp; TEXT($AB46-$AJ$2,0))</f>
        <v>A35</v>
      </c>
      <c r="AB46" s="228">
        <f t="shared" si="8"/>
        <v>50</v>
      </c>
      <c r="AC46" s="229">
        <f t="shared" ref="AC46:AC280" ca="1" si="12">INDIRECT( "'" &amp; $AC$2 &amp; "'!D" &amp; TEXT($AB46-$AJ$2,0))</f>
        <v>0</v>
      </c>
      <c r="AD46" s="229">
        <f t="shared" ref="AD46:AD280" ca="1" si="13">INDIRECT( "'" &amp; $AC$2 &amp; "'!E" &amp; TEXT($AB46-$AJ$2,0))</f>
        <v>0</v>
      </c>
      <c r="AE46" s="230" t="str">
        <f t="shared" ref="AE46:AE279" ca="1" si="14" xml:space="preserve"> TEXT(INDIRECT("'"&amp;$AC$2&amp;"'!F"&amp;TEXT($AB46-6,0)),"#.##0,00") &amp;"
" &amp; TEXT(INDIRECT("'"&amp;$AC$2&amp;"'!G"&amp;TEXT($AB46-6,0)),"#.##0,00")</f>
        <v>0,00
0,00</v>
      </c>
    </row>
    <row r="47" spans="26:31" x14ac:dyDescent="0.25">
      <c r="Z47" s="33"/>
      <c r="AA47" s="228" t="str">
        <f t="shared" ca="1" si="11"/>
        <v>A36</v>
      </c>
      <c r="AB47" s="228">
        <f t="shared" si="8"/>
        <v>51</v>
      </c>
      <c r="AC47" s="229">
        <f t="shared" ca="1" si="12"/>
        <v>0</v>
      </c>
      <c r="AD47" s="229">
        <f t="shared" ca="1" si="13"/>
        <v>0</v>
      </c>
      <c r="AE47" s="230" t="str">
        <f t="shared" ca="1" si="14"/>
        <v>0,00
0,00</v>
      </c>
    </row>
    <row r="48" spans="26:31" x14ac:dyDescent="0.25">
      <c r="Z48" s="33"/>
      <c r="AA48" s="228" t="str">
        <f t="shared" ca="1" si="11"/>
        <v>A37</v>
      </c>
      <c r="AB48" s="228">
        <f t="shared" si="8"/>
        <v>52</v>
      </c>
      <c r="AC48" s="229">
        <f t="shared" ca="1" si="12"/>
        <v>0</v>
      </c>
      <c r="AD48" s="229">
        <f t="shared" ca="1" si="13"/>
        <v>0</v>
      </c>
      <c r="AE48" s="230" t="str">
        <f t="shared" ca="1" si="14"/>
        <v>0,00
0,00</v>
      </c>
    </row>
    <row r="49" spans="26:31" x14ac:dyDescent="0.25">
      <c r="Z49" s="33"/>
      <c r="AA49" s="228" t="str">
        <f t="shared" ca="1" si="11"/>
        <v>A38</v>
      </c>
      <c r="AB49" s="228">
        <f t="shared" si="8"/>
        <v>53</v>
      </c>
      <c r="AC49" s="229">
        <f t="shared" ca="1" si="12"/>
        <v>0</v>
      </c>
      <c r="AD49" s="229">
        <f t="shared" ca="1" si="13"/>
        <v>0</v>
      </c>
      <c r="AE49" s="230" t="str">
        <f t="shared" ca="1" si="14"/>
        <v>0,00
0,00</v>
      </c>
    </row>
    <row r="50" spans="26:31" x14ac:dyDescent="0.25">
      <c r="Z50" s="33"/>
      <c r="AA50" s="228" t="str">
        <f t="shared" ca="1" si="11"/>
        <v>A39</v>
      </c>
      <c r="AB50" s="228">
        <f t="shared" si="8"/>
        <v>54</v>
      </c>
      <c r="AC50" s="229">
        <f t="shared" ca="1" si="12"/>
        <v>0</v>
      </c>
      <c r="AD50" s="229">
        <f t="shared" ca="1" si="13"/>
        <v>0</v>
      </c>
      <c r="AE50" s="230" t="str">
        <f t="shared" ca="1" si="14"/>
        <v>0,00
0,00</v>
      </c>
    </row>
    <row r="51" spans="26:31" x14ac:dyDescent="0.25">
      <c r="Z51" s="33"/>
      <c r="AA51" s="228" t="str">
        <f t="shared" ca="1" si="11"/>
        <v>A40</v>
      </c>
      <c r="AB51" s="228">
        <f t="shared" si="8"/>
        <v>55</v>
      </c>
      <c r="AC51" s="229">
        <f t="shared" ca="1" si="12"/>
        <v>0</v>
      </c>
      <c r="AD51" s="229">
        <f t="shared" ca="1" si="13"/>
        <v>0</v>
      </c>
      <c r="AE51" s="230" t="str">
        <f t="shared" ca="1" si="14"/>
        <v>0,00
0,00</v>
      </c>
    </row>
    <row r="52" spans="26:31" x14ac:dyDescent="0.25">
      <c r="Z52" s="33"/>
      <c r="AA52" s="228" t="str">
        <f t="shared" ca="1" si="11"/>
        <v>A41</v>
      </c>
      <c r="AB52" s="228">
        <f t="shared" si="8"/>
        <v>56</v>
      </c>
      <c r="AC52" s="229">
        <f t="shared" ca="1" si="12"/>
        <v>0</v>
      </c>
      <c r="AD52" s="229">
        <f t="shared" ca="1" si="13"/>
        <v>0</v>
      </c>
      <c r="AE52" s="230" t="str">
        <f t="shared" ca="1" si="14"/>
        <v>0,00
0,00</v>
      </c>
    </row>
    <row r="53" spans="26:31" x14ac:dyDescent="0.25">
      <c r="Z53" s="33"/>
      <c r="AA53" s="228" t="str">
        <f t="shared" ca="1" si="11"/>
        <v>A42</v>
      </c>
      <c r="AB53" s="228">
        <f t="shared" si="8"/>
        <v>57</v>
      </c>
      <c r="AC53" s="229">
        <f t="shared" ca="1" si="12"/>
        <v>0</v>
      </c>
      <c r="AD53" s="229">
        <f t="shared" ca="1" si="13"/>
        <v>0</v>
      </c>
      <c r="AE53" s="230" t="str">
        <f t="shared" ca="1" si="14"/>
        <v>0,00
0,00</v>
      </c>
    </row>
    <row r="54" spans="26:31" x14ac:dyDescent="0.25">
      <c r="Z54" s="33"/>
      <c r="AA54" s="228" t="str">
        <f t="shared" ca="1" si="11"/>
        <v>A43</v>
      </c>
      <c r="AB54" s="228">
        <f t="shared" si="8"/>
        <v>58</v>
      </c>
      <c r="AC54" s="229">
        <f t="shared" ca="1" si="12"/>
        <v>0</v>
      </c>
      <c r="AD54" s="229">
        <f t="shared" ca="1" si="13"/>
        <v>0</v>
      </c>
      <c r="AE54" s="230" t="str">
        <f t="shared" ca="1" si="14"/>
        <v>0,00
0,00</v>
      </c>
    </row>
    <row r="55" spans="26:31" x14ac:dyDescent="0.25">
      <c r="Z55" s="33"/>
      <c r="AA55" s="228" t="str">
        <f t="shared" ca="1" si="11"/>
        <v>A44</v>
      </c>
      <c r="AB55" s="228">
        <f t="shared" si="8"/>
        <v>59</v>
      </c>
      <c r="AC55" s="229">
        <f t="shared" ca="1" si="12"/>
        <v>0</v>
      </c>
      <c r="AD55" s="229">
        <f t="shared" ca="1" si="13"/>
        <v>0</v>
      </c>
      <c r="AE55" s="230" t="str">
        <f t="shared" ca="1" si="14"/>
        <v>0,00
0,00</v>
      </c>
    </row>
    <row r="56" spans="26:31" x14ac:dyDescent="0.25">
      <c r="Z56" s="33"/>
      <c r="AA56" s="228" t="str">
        <f t="shared" ca="1" si="11"/>
        <v>A45</v>
      </c>
      <c r="AB56" s="228">
        <f t="shared" si="8"/>
        <v>60</v>
      </c>
      <c r="AC56" s="229">
        <f t="shared" ca="1" si="12"/>
        <v>0</v>
      </c>
      <c r="AD56" s="229">
        <f t="shared" ca="1" si="13"/>
        <v>0</v>
      </c>
      <c r="AE56" s="230" t="str">
        <f t="shared" ca="1" si="14"/>
        <v>0,00
0,00</v>
      </c>
    </row>
    <row r="57" spans="26:31" x14ac:dyDescent="0.25">
      <c r="Z57" s="33"/>
      <c r="AA57" s="228" t="str">
        <f t="shared" ca="1" si="11"/>
        <v>A46</v>
      </c>
      <c r="AB57" s="228">
        <f t="shared" si="8"/>
        <v>61</v>
      </c>
      <c r="AC57" s="229">
        <f t="shared" ca="1" si="12"/>
        <v>0</v>
      </c>
      <c r="AD57" s="229">
        <f t="shared" ca="1" si="13"/>
        <v>0</v>
      </c>
      <c r="AE57" s="230" t="str">
        <f t="shared" ca="1" si="14"/>
        <v>0,00
0,00</v>
      </c>
    </row>
    <row r="58" spans="26:31" x14ac:dyDescent="0.25">
      <c r="Z58" s="33"/>
      <c r="AA58" s="228" t="str">
        <f t="shared" ca="1" si="11"/>
        <v>A47</v>
      </c>
      <c r="AB58" s="228">
        <f t="shared" si="8"/>
        <v>62</v>
      </c>
      <c r="AC58" s="229">
        <f t="shared" ca="1" si="12"/>
        <v>0</v>
      </c>
      <c r="AD58" s="229">
        <f t="shared" ca="1" si="13"/>
        <v>0</v>
      </c>
      <c r="AE58" s="230" t="str">
        <f t="shared" ca="1" si="14"/>
        <v>0,00
0,00</v>
      </c>
    </row>
    <row r="59" spans="26:31" x14ac:dyDescent="0.25">
      <c r="Z59" s="33"/>
      <c r="AA59" s="228" t="str">
        <f t="shared" ca="1" si="11"/>
        <v>A48</v>
      </c>
      <c r="AB59" s="228">
        <f t="shared" si="8"/>
        <v>63</v>
      </c>
      <c r="AC59" s="229">
        <f t="shared" ca="1" si="12"/>
        <v>0</v>
      </c>
      <c r="AD59" s="229">
        <f t="shared" ca="1" si="13"/>
        <v>0</v>
      </c>
      <c r="AE59" s="230" t="str">
        <f t="shared" ca="1" si="14"/>
        <v>0,00
0,00</v>
      </c>
    </row>
    <row r="60" spans="26:31" x14ac:dyDescent="0.25">
      <c r="Z60" s="33"/>
      <c r="AA60" s="228" t="str">
        <f t="shared" ca="1" si="11"/>
        <v>A49</v>
      </c>
      <c r="AB60" s="228">
        <f t="shared" si="8"/>
        <v>64</v>
      </c>
      <c r="AC60" s="229">
        <f t="shared" ca="1" si="12"/>
        <v>0</v>
      </c>
      <c r="AD60" s="229">
        <f t="shared" ca="1" si="13"/>
        <v>0</v>
      </c>
      <c r="AE60" s="230" t="str">
        <f t="shared" ca="1" si="14"/>
        <v>0,00
0,00</v>
      </c>
    </row>
    <row r="61" spans="26:31" x14ac:dyDescent="0.25">
      <c r="Z61" s="33"/>
      <c r="AA61" s="228" t="str">
        <f t="shared" ca="1" si="11"/>
        <v>A50</v>
      </c>
      <c r="AB61" s="228">
        <f t="shared" si="8"/>
        <v>65</v>
      </c>
      <c r="AC61" s="229">
        <f t="shared" ca="1" si="12"/>
        <v>0</v>
      </c>
      <c r="AD61" s="229">
        <f t="shared" ca="1" si="13"/>
        <v>0</v>
      </c>
      <c r="AE61" s="230" t="str">
        <f t="shared" ca="1" si="14"/>
        <v>0,00
0,00</v>
      </c>
    </row>
    <row r="62" spans="26:31" x14ac:dyDescent="0.25">
      <c r="Z62" s="33"/>
      <c r="AA62" s="228" t="str">
        <f t="shared" ca="1" si="11"/>
        <v>A51</v>
      </c>
      <c r="AB62" s="228">
        <f t="shared" si="8"/>
        <v>66</v>
      </c>
      <c r="AC62" s="229">
        <f t="shared" ca="1" si="12"/>
        <v>0</v>
      </c>
      <c r="AD62" s="229">
        <f t="shared" ca="1" si="13"/>
        <v>0</v>
      </c>
      <c r="AE62" s="230" t="str">
        <f t="shared" ca="1" si="14"/>
        <v>0,00
0,00</v>
      </c>
    </row>
    <row r="63" spans="26:31" x14ac:dyDescent="0.25">
      <c r="Z63" s="33"/>
      <c r="AA63" s="228" t="str">
        <f t="shared" ca="1" si="11"/>
        <v>A52</v>
      </c>
      <c r="AB63" s="228">
        <f t="shared" si="8"/>
        <v>67</v>
      </c>
      <c r="AC63" s="229">
        <f t="shared" ca="1" si="12"/>
        <v>0</v>
      </c>
      <c r="AD63" s="229">
        <f t="shared" ca="1" si="13"/>
        <v>0</v>
      </c>
      <c r="AE63" s="230" t="str">
        <f t="shared" ca="1" si="14"/>
        <v>0,00
0,00</v>
      </c>
    </row>
    <row r="64" spans="26:31" x14ac:dyDescent="0.25">
      <c r="Z64" s="33"/>
      <c r="AA64" s="228" t="str">
        <f t="shared" ca="1" si="11"/>
        <v>A53</v>
      </c>
      <c r="AB64" s="228">
        <f t="shared" si="8"/>
        <v>68</v>
      </c>
      <c r="AC64" s="229">
        <f t="shared" ca="1" si="12"/>
        <v>0</v>
      </c>
      <c r="AD64" s="229">
        <f t="shared" ca="1" si="13"/>
        <v>0</v>
      </c>
      <c r="AE64" s="230" t="str">
        <f t="shared" ca="1" si="14"/>
        <v>0,00
0,00</v>
      </c>
    </row>
    <row r="65" spans="26:31" x14ac:dyDescent="0.25">
      <c r="Z65" s="33"/>
      <c r="AA65" s="228" t="str">
        <f t="shared" ca="1" si="11"/>
        <v>A54</v>
      </c>
      <c r="AB65" s="228">
        <f t="shared" si="8"/>
        <v>69</v>
      </c>
      <c r="AC65" s="229">
        <f t="shared" ca="1" si="12"/>
        <v>0</v>
      </c>
      <c r="AD65" s="229">
        <f t="shared" ca="1" si="13"/>
        <v>0</v>
      </c>
      <c r="AE65" s="230" t="str">
        <f t="shared" ca="1" si="14"/>
        <v>0,00
0,00</v>
      </c>
    </row>
    <row r="66" spans="26:31" x14ac:dyDescent="0.25">
      <c r="Z66" s="33"/>
      <c r="AA66" s="228" t="str">
        <f t="shared" ca="1" si="11"/>
        <v>A55</v>
      </c>
      <c r="AB66" s="228">
        <f t="shared" si="8"/>
        <v>70</v>
      </c>
      <c r="AC66" s="229">
        <f t="shared" ca="1" si="12"/>
        <v>0</v>
      </c>
      <c r="AD66" s="229">
        <f t="shared" ca="1" si="13"/>
        <v>0</v>
      </c>
      <c r="AE66" s="230" t="str">
        <f t="shared" ca="1" si="14"/>
        <v>0,00
0,00</v>
      </c>
    </row>
    <row r="67" spans="26:31" x14ac:dyDescent="0.25">
      <c r="Z67" s="33"/>
      <c r="AA67" s="228" t="str">
        <f t="shared" ca="1" si="11"/>
        <v>A56</v>
      </c>
      <c r="AB67" s="228">
        <f t="shared" si="8"/>
        <v>71</v>
      </c>
      <c r="AC67" s="229">
        <f t="shared" ca="1" si="12"/>
        <v>0</v>
      </c>
      <c r="AD67" s="229">
        <f t="shared" ca="1" si="13"/>
        <v>0</v>
      </c>
      <c r="AE67" s="230" t="str">
        <f t="shared" ca="1" si="14"/>
        <v>0,00
0,00</v>
      </c>
    </row>
    <row r="68" spans="26:31" x14ac:dyDescent="0.25">
      <c r="Z68" s="33"/>
      <c r="AA68" s="228" t="str">
        <f t="shared" ca="1" si="11"/>
        <v>A57</v>
      </c>
      <c r="AB68" s="228">
        <f t="shared" si="8"/>
        <v>72</v>
      </c>
      <c r="AC68" s="229">
        <f t="shared" ca="1" si="12"/>
        <v>0</v>
      </c>
      <c r="AD68" s="229">
        <f t="shared" ca="1" si="13"/>
        <v>0</v>
      </c>
      <c r="AE68" s="230" t="str">
        <f t="shared" ca="1" si="14"/>
        <v>0,00
0,00</v>
      </c>
    </row>
    <row r="69" spans="26:31" x14ac:dyDescent="0.25">
      <c r="Z69" s="33"/>
      <c r="AA69" s="228" t="str">
        <f t="shared" ca="1" si="11"/>
        <v>A58</v>
      </c>
      <c r="AB69" s="228">
        <f t="shared" si="8"/>
        <v>73</v>
      </c>
      <c r="AC69" s="229">
        <f t="shared" ca="1" si="12"/>
        <v>0</v>
      </c>
      <c r="AD69" s="229">
        <f t="shared" ca="1" si="13"/>
        <v>0</v>
      </c>
      <c r="AE69" s="230" t="str">
        <f t="shared" ca="1" si="14"/>
        <v>0,00
0,00</v>
      </c>
    </row>
    <row r="70" spans="26:31" x14ac:dyDescent="0.25">
      <c r="Z70" s="33"/>
      <c r="AA70" s="228" t="str">
        <f t="shared" ca="1" si="11"/>
        <v>A59</v>
      </c>
      <c r="AB70" s="228">
        <f t="shared" si="8"/>
        <v>74</v>
      </c>
      <c r="AC70" s="229">
        <f t="shared" ca="1" si="12"/>
        <v>0</v>
      </c>
      <c r="AD70" s="229">
        <f t="shared" ca="1" si="13"/>
        <v>0</v>
      </c>
      <c r="AE70" s="230" t="str">
        <f t="shared" ca="1" si="14"/>
        <v>0,00
0,00</v>
      </c>
    </row>
    <row r="71" spans="26:31" x14ac:dyDescent="0.25">
      <c r="Z71" s="33"/>
      <c r="AA71" s="228" t="str">
        <f t="shared" ca="1" si="11"/>
        <v>A60</v>
      </c>
      <c r="AB71" s="228">
        <f t="shared" si="8"/>
        <v>75</v>
      </c>
      <c r="AC71" s="229">
        <f t="shared" ca="1" si="12"/>
        <v>0</v>
      </c>
      <c r="AD71" s="229">
        <f t="shared" ca="1" si="13"/>
        <v>0</v>
      </c>
      <c r="AE71" s="230" t="str">
        <f t="shared" ca="1" si="14"/>
        <v>0,00
0,00</v>
      </c>
    </row>
    <row r="72" spans="26:31" x14ac:dyDescent="0.25">
      <c r="Z72" s="33"/>
      <c r="AA72" s="228" t="str">
        <f t="shared" ca="1" si="11"/>
        <v>A61</v>
      </c>
      <c r="AB72" s="228">
        <f t="shared" si="8"/>
        <v>76</v>
      </c>
      <c r="AC72" s="229">
        <f t="shared" ca="1" si="12"/>
        <v>0</v>
      </c>
      <c r="AD72" s="229">
        <f t="shared" ca="1" si="13"/>
        <v>0</v>
      </c>
      <c r="AE72" s="230" t="str">
        <f t="shared" ca="1" si="14"/>
        <v>0,00
0,00</v>
      </c>
    </row>
    <row r="73" spans="26:31" x14ac:dyDescent="0.25">
      <c r="Z73" s="33"/>
      <c r="AA73" s="228" t="str">
        <f t="shared" ca="1" si="11"/>
        <v>A62</v>
      </c>
      <c r="AB73" s="228">
        <f t="shared" si="8"/>
        <v>77</v>
      </c>
      <c r="AC73" s="229">
        <f t="shared" ca="1" si="12"/>
        <v>0</v>
      </c>
      <c r="AD73" s="229">
        <f t="shared" ca="1" si="13"/>
        <v>0</v>
      </c>
      <c r="AE73" s="230" t="str">
        <f t="shared" ca="1" si="14"/>
        <v>0,00
0,00</v>
      </c>
    </row>
    <row r="74" spans="26:31" x14ac:dyDescent="0.25">
      <c r="Z74" s="33"/>
      <c r="AA74" s="228" t="str">
        <f t="shared" ca="1" si="11"/>
        <v>A63</v>
      </c>
      <c r="AB74" s="228">
        <f t="shared" si="8"/>
        <v>78</v>
      </c>
      <c r="AC74" s="229">
        <f t="shared" ca="1" si="12"/>
        <v>0</v>
      </c>
      <c r="AD74" s="229">
        <f t="shared" ca="1" si="13"/>
        <v>0</v>
      </c>
      <c r="AE74" s="230" t="str">
        <f t="shared" ca="1" si="14"/>
        <v>0,00
0,00</v>
      </c>
    </row>
    <row r="75" spans="26:31" x14ac:dyDescent="0.25">
      <c r="Z75" s="33"/>
      <c r="AA75" s="228" t="str">
        <f t="shared" ca="1" si="11"/>
        <v>A64</v>
      </c>
      <c r="AB75" s="228">
        <f t="shared" si="8"/>
        <v>79</v>
      </c>
      <c r="AC75" s="229">
        <f t="shared" ca="1" si="12"/>
        <v>0</v>
      </c>
      <c r="AD75" s="229">
        <f t="shared" ca="1" si="13"/>
        <v>0</v>
      </c>
      <c r="AE75" s="230" t="str">
        <f t="shared" ca="1" si="14"/>
        <v>0,00
0,00</v>
      </c>
    </row>
    <row r="76" spans="26:31" x14ac:dyDescent="0.25">
      <c r="Z76" s="33"/>
      <c r="AA76" s="228" t="str">
        <f t="shared" ca="1" si="11"/>
        <v>A65</v>
      </c>
      <c r="AB76" s="228">
        <f t="shared" si="8"/>
        <v>80</v>
      </c>
      <c r="AC76" s="229">
        <f t="shared" ca="1" si="12"/>
        <v>0</v>
      </c>
      <c r="AD76" s="229">
        <f t="shared" ca="1" si="13"/>
        <v>0</v>
      </c>
      <c r="AE76" s="230" t="str">
        <f t="shared" ca="1" si="14"/>
        <v>0,00
0,00</v>
      </c>
    </row>
    <row r="77" spans="26:31" x14ac:dyDescent="0.25">
      <c r="Z77" s="33"/>
      <c r="AA77" s="228" t="str">
        <f t="shared" ca="1" si="11"/>
        <v>A66</v>
      </c>
      <c r="AB77" s="228">
        <f t="shared" ref="AB77:AB140" si="15">+AB76+1</f>
        <v>81</v>
      </c>
      <c r="AC77" s="229">
        <f t="shared" ca="1" si="12"/>
        <v>0</v>
      </c>
      <c r="AD77" s="229">
        <f t="shared" ca="1" si="13"/>
        <v>0</v>
      </c>
      <c r="AE77" s="230" t="str">
        <f t="shared" ca="1" si="14"/>
        <v>0,00
0,00</v>
      </c>
    </row>
    <row r="78" spans="26:31" x14ac:dyDescent="0.25">
      <c r="Z78" s="33"/>
      <c r="AA78" s="228" t="str">
        <f t="shared" ca="1" si="11"/>
        <v>A67</v>
      </c>
      <c r="AB78" s="228">
        <f t="shared" si="15"/>
        <v>82</v>
      </c>
      <c r="AC78" s="229">
        <f t="shared" ca="1" si="12"/>
        <v>0</v>
      </c>
      <c r="AD78" s="229">
        <f t="shared" ca="1" si="13"/>
        <v>0</v>
      </c>
      <c r="AE78" s="230" t="str">
        <f t="shared" ca="1" si="14"/>
        <v>0,00
0,00</v>
      </c>
    </row>
    <row r="79" spans="26:31" x14ac:dyDescent="0.25">
      <c r="Z79" s="33"/>
      <c r="AA79" s="228" t="str">
        <f t="shared" ca="1" si="11"/>
        <v>A68</v>
      </c>
      <c r="AB79" s="228">
        <f t="shared" si="15"/>
        <v>83</v>
      </c>
      <c r="AC79" s="229">
        <f t="shared" ca="1" si="12"/>
        <v>0</v>
      </c>
      <c r="AD79" s="229">
        <f t="shared" ca="1" si="13"/>
        <v>0</v>
      </c>
      <c r="AE79" s="230" t="str">
        <f t="shared" ca="1" si="14"/>
        <v>0,00
0,00</v>
      </c>
    </row>
    <row r="80" spans="26:31" x14ac:dyDescent="0.25">
      <c r="Z80" s="33"/>
      <c r="AA80" s="228" t="str">
        <f t="shared" ca="1" si="11"/>
        <v>A69</v>
      </c>
      <c r="AB80" s="228">
        <f t="shared" si="15"/>
        <v>84</v>
      </c>
      <c r="AC80" s="229">
        <f t="shared" ca="1" si="12"/>
        <v>0</v>
      </c>
      <c r="AD80" s="229">
        <f t="shared" ca="1" si="13"/>
        <v>0</v>
      </c>
      <c r="AE80" s="230" t="str">
        <f t="shared" ca="1" si="14"/>
        <v>0,00
0,00</v>
      </c>
    </row>
    <row r="81" spans="26:31" x14ac:dyDescent="0.25">
      <c r="Z81" s="33"/>
      <c r="AA81" s="228" t="str">
        <f t="shared" ca="1" si="11"/>
        <v>A70</v>
      </c>
      <c r="AB81" s="228">
        <f t="shared" si="15"/>
        <v>85</v>
      </c>
      <c r="AC81" s="229">
        <f t="shared" ca="1" si="12"/>
        <v>0</v>
      </c>
      <c r="AD81" s="229">
        <f t="shared" ca="1" si="13"/>
        <v>0</v>
      </c>
      <c r="AE81" s="230" t="str">
        <f t="shared" ca="1" si="14"/>
        <v>0,00
0,00</v>
      </c>
    </row>
    <row r="82" spans="26:31" x14ac:dyDescent="0.25">
      <c r="Z82" s="33"/>
      <c r="AA82" s="228" t="str">
        <f t="shared" ca="1" si="11"/>
        <v>A71</v>
      </c>
      <c r="AB82" s="228">
        <f t="shared" si="15"/>
        <v>86</v>
      </c>
      <c r="AC82" s="229">
        <f t="shared" ca="1" si="12"/>
        <v>0</v>
      </c>
      <c r="AD82" s="229">
        <f t="shared" ca="1" si="13"/>
        <v>0</v>
      </c>
      <c r="AE82" s="230" t="str">
        <f t="shared" ca="1" si="14"/>
        <v>0,00
0,00</v>
      </c>
    </row>
    <row r="83" spans="26:31" x14ac:dyDescent="0.25">
      <c r="Z83" s="33"/>
      <c r="AA83" s="228" t="str">
        <f t="shared" ca="1" si="11"/>
        <v>A72</v>
      </c>
      <c r="AB83" s="228">
        <f t="shared" si="15"/>
        <v>87</v>
      </c>
      <c r="AC83" s="229">
        <f t="shared" ca="1" si="12"/>
        <v>0</v>
      </c>
      <c r="AD83" s="229">
        <f t="shared" ca="1" si="13"/>
        <v>0</v>
      </c>
      <c r="AE83" s="230" t="str">
        <f t="shared" ca="1" si="14"/>
        <v>0,00
0,00</v>
      </c>
    </row>
    <row r="84" spans="26:31" x14ac:dyDescent="0.25">
      <c r="Z84" s="33"/>
      <c r="AA84" s="228" t="str">
        <f t="shared" ca="1" si="11"/>
        <v>A73</v>
      </c>
      <c r="AB84" s="228">
        <f t="shared" si="15"/>
        <v>88</v>
      </c>
      <c r="AC84" s="229">
        <f t="shared" ca="1" si="12"/>
        <v>0</v>
      </c>
      <c r="AD84" s="229">
        <f t="shared" ca="1" si="13"/>
        <v>0</v>
      </c>
      <c r="AE84" s="230" t="str">
        <f t="shared" ca="1" si="14"/>
        <v>0,00
0,00</v>
      </c>
    </row>
    <row r="85" spans="26:31" x14ac:dyDescent="0.25">
      <c r="Z85" s="33"/>
      <c r="AA85" s="228" t="str">
        <f t="shared" ca="1" si="11"/>
        <v>A74</v>
      </c>
      <c r="AB85" s="228">
        <f t="shared" si="15"/>
        <v>89</v>
      </c>
      <c r="AC85" s="229">
        <f t="shared" ca="1" si="12"/>
        <v>0</v>
      </c>
      <c r="AD85" s="229">
        <f t="shared" ca="1" si="13"/>
        <v>0</v>
      </c>
      <c r="AE85" s="230" t="str">
        <f t="shared" ca="1" si="14"/>
        <v>0,00
0,00</v>
      </c>
    </row>
    <row r="86" spans="26:31" x14ac:dyDescent="0.25">
      <c r="Z86" s="33"/>
      <c r="AA86" s="228" t="str">
        <f t="shared" ca="1" si="11"/>
        <v>A75</v>
      </c>
      <c r="AB86" s="228">
        <f t="shared" si="15"/>
        <v>90</v>
      </c>
      <c r="AC86" s="229">
        <f t="shared" ca="1" si="12"/>
        <v>0</v>
      </c>
      <c r="AD86" s="229">
        <f t="shared" ca="1" si="13"/>
        <v>0</v>
      </c>
      <c r="AE86" s="230" t="str">
        <f t="shared" ca="1" si="14"/>
        <v>0,00
0,00</v>
      </c>
    </row>
    <row r="87" spans="26:31" x14ac:dyDescent="0.25">
      <c r="Z87" s="33"/>
      <c r="AA87" s="228" t="str">
        <f t="shared" ca="1" si="11"/>
        <v>A76</v>
      </c>
      <c r="AB87" s="228">
        <f t="shared" si="15"/>
        <v>91</v>
      </c>
      <c r="AC87" s="229">
        <f t="shared" ca="1" si="12"/>
        <v>0</v>
      </c>
      <c r="AD87" s="229">
        <f t="shared" ca="1" si="13"/>
        <v>0</v>
      </c>
      <c r="AE87" s="230" t="str">
        <f t="shared" ca="1" si="14"/>
        <v>0,00
0,00</v>
      </c>
    </row>
    <row r="88" spans="26:31" x14ac:dyDescent="0.25">
      <c r="Z88" s="33"/>
      <c r="AA88" s="228" t="str">
        <f t="shared" ca="1" si="11"/>
        <v>A77</v>
      </c>
      <c r="AB88" s="228">
        <f t="shared" si="15"/>
        <v>92</v>
      </c>
      <c r="AC88" s="229">
        <f t="shared" ca="1" si="12"/>
        <v>0</v>
      </c>
      <c r="AD88" s="229">
        <f t="shared" ca="1" si="13"/>
        <v>0</v>
      </c>
      <c r="AE88" s="230" t="str">
        <f t="shared" ca="1" si="14"/>
        <v>0,00
0,00</v>
      </c>
    </row>
    <row r="89" spans="26:31" x14ac:dyDescent="0.25">
      <c r="Z89" s="33"/>
      <c r="AA89" s="228" t="str">
        <f t="shared" ca="1" si="11"/>
        <v>A78</v>
      </c>
      <c r="AB89" s="228">
        <f t="shared" si="15"/>
        <v>93</v>
      </c>
      <c r="AC89" s="229">
        <f t="shared" ca="1" si="12"/>
        <v>0</v>
      </c>
      <c r="AD89" s="229">
        <f t="shared" ca="1" si="13"/>
        <v>0</v>
      </c>
      <c r="AE89" s="230" t="str">
        <f t="shared" ca="1" si="14"/>
        <v>0,00
0,00</v>
      </c>
    </row>
    <row r="90" spans="26:31" x14ac:dyDescent="0.25">
      <c r="Z90" s="33"/>
      <c r="AA90" s="228" t="str">
        <f t="shared" ca="1" si="11"/>
        <v>A79</v>
      </c>
      <c r="AB90" s="228">
        <f t="shared" si="15"/>
        <v>94</v>
      </c>
      <c r="AC90" s="229">
        <f t="shared" ca="1" si="12"/>
        <v>0</v>
      </c>
      <c r="AD90" s="229">
        <f t="shared" ca="1" si="13"/>
        <v>0</v>
      </c>
      <c r="AE90" s="230" t="str">
        <f t="shared" ca="1" si="14"/>
        <v>0,00
0,00</v>
      </c>
    </row>
    <row r="91" spans="26:31" x14ac:dyDescent="0.25">
      <c r="Z91" s="33"/>
      <c r="AA91" s="228" t="str">
        <f t="shared" ca="1" si="11"/>
        <v>A80</v>
      </c>
      <c r="AB91" s="228">
        <f t="shared" si="15"/>
        <v>95</v>
      </c>
      <c r="AC91" s="229">
        <f t="shared" ca="1" si="12"/>
        <v>0</v>
      </c>
      <c r="AD91" s="229">
        <f t="shared" ca="1" si="13"/>
        <v>0</v>
      </c>
      <c r="AE91" s="230" t="str">
        <f t="shared" ca="1" si="14"/>
        <v>0,00
0,00</v>
      </c>
    </row>
    <row r="92" spans="26:31" x14ac:dyDescent="0.25">
      <c r="Z92" s="33"/>
      <c r="AA92" s="228" t="str">
        <f t="shared" ca="1" si="11"/>
        <v>A81</v>
      </c>
      <c r="AB92" s="228">
        <f t="shared" si="15"/>
        <v>96</v>
      </c>
      <c r="AC92" s="229">
        <f t="shared" ca="1" si="12"/>
        <v>0</v>
      </c>
      <c r="AD92" s="229">
        <f t="shared" ca="1" si="13"/>
        <v>0</v>
      </c>
      <c r="AE92" s="230" t="str">
        <f t="shared" ca="1" si="14"/>
        <v>0,00
0,00</v>
      </c>
    </row>
    <row r="93" spans="26:31" x14ac:dyDescent="0.25">
      <c r="Z93" s="33"/>
      <c r="AA93" s="228" t="str">
        <f t="shared" ca="1" si="11"/>
        <v>A82</v>
      </c>
      <c r="AB93" s="228">
        <f t="shared" si="15"/>
        <v>97</v>
      </c>
      <c r="AC93" s="229">
        <f t="shared" ca="1" si="12"/>
        <v>0</v>
      </c>
      <c r="AD93" s="229">
        <f t="shared" ca="1" si="13"/>
        <v>0</v>
      </c>
      <c r="AE93" s="230" t="str">
        <f t="shared" ca="1" si="14"/>
        <v>0,00
0,00</v>
      </c>
    </row>
    <row r="94" spans="26:31" x14ac:dyDescent="0.25">
      <c r="Z94" s="33"/>
      <c r="AA94" s="228" t="str">
        <f t="shared" ca="1" si="11"/>
        <v>A83</v>
      </c>
      <c r="AB94" s="228">
        <f t="shared" si="15"/>
        <v>98</v>
      </c>
      <c r="AC94" s="229">
        <f t="shared" ca="1" si="12"/>
        <v>0</v>
      </c>
      <c r="AD94" s="229">
        <f t="shared" ca="1" si="13"/>
        <v>0</v>
      </c>
      <c r="AE94" s="230" t="str">
        <f t="shared" ca="1" si="14"/>
        <v>0,00
0,00</v>
      </c>
    </row>
    <row r="95" spans="26:31" x14ac:dyDescent="0.25">
      <c r="Z95" s="33"/>
      <c r="AA95" s="228" t="str">
        <f t="shared" ca="1" si="11"/>
        <v>A84</v>
      </c>
      <c r="AB95" s="228">
        <f t="shared" si="15"/>
        <v>99</v>
      </c>
      <c r="AC95" s="229">
        <f t="shared" ca="1" si="12"/>
        <v>0</v>
      </c>
      <c r="AD95" s="229">
        <f t="shared" ca="1" si="13"/>
        <v>0</v>
      </c>
      <c r="AE95" s="230" t="str">
        <f t="shared" ca="1" si="14"/>
        <v>0,00
0,00</v>
      </c>
    </row>
    <row r="96" spans="26:31" x14ac:dyDescent="0.25">
      <c r="Z96" s="33"/>
      <c r="AA96" s="228" t="str">
        <f t="shared" ca="1" si="11"/>
        <v>A85</v>
      </c>
      <c r="AB96" s="228">
        <f t="shared" si="15"/>
        <v>100</v>
      </c>
      <c r="AC96" s="229">
        <f t="shared" ca="1" si="12"/>
        <v>0</v>
      </c>
      <c r="AD96" s="229">
        <f t="shared" ca="1" si="13"/>
        <v>0</v>
      </c>
      <c r="AE96" s="230" t="str">
        <f t="shared" ca="1" si="14"/>
        <v>0,00
0,00</v>
      </c>
    </row>
    <row r="97" spans="26:31" x14ac:dyDescent="0.25">
      <c r="Z97" s="33"/>
      <c r="AA97" s="228" t="str">
        <f t="shared" ca="1" si="11"/>
        <v>A86</v>
      </c>
      <c r="AB97" s="228">
        <f t="shared" si="15"/>
        <v>101</v>
      </c>
      <c r="AC97" s="229">
        <f t="shared" ca="1" si="12"/>
        <v>0</v>
      </c>
      <c r="AD97" s="229">
        <f t="shared" ca="1" si="13"/>
        <v>0</v>
      </c>
      <c r="AE97" s="230" t="str">
        <f t="shared" ca="1" si="14"/>
        <v>0,00
0,00</v>
      </c>
    </row>
    <row r="98" spans="26:31" x14ac:dyDescent="0.25">
      <c r="Z98" s="33"/>
      <c r="AA98" s="228" t="str">
        <f t="shared" ca="1" si="11"/>
        <v>A87</v>
      </c>
      <c r="AB98" s="228">
        <f t="shared" si="15"/>
        <v>102</v>
      </c>
      <c r="AC98" s="229">
        <f t="shared" ca="1" si="12"/>
        <v>0</v>
      </c>
      <c r="AD98" s="229">
        <f t="shared" ca="1" si="13"/>
        <v>0</v>
      </c>
      <c r="AE98" s="230" t="str">
        <f t="shared" ca="1" si="14"/>
        <v>0,00
0,00</v>
      </c>
    </row>
    <row r="99" spans="26:31" x14ac:dyDescent="0.25">
      <c r="Z99" s="33"/>
      <c r="AA99" s="228" t="str">
        <f t="shared" ca="1" si="11"/>
        <v>A88</v>
      </c>
      <c r="AB99" s="228">
        <f t="shared" si="15"/>
        <v>103</v>
      </c>
      <c r="AC99" s="229">
        <f t="shared" ca="1" si="12"/>
        <v>0</v>
      </c>
      <c r="AD99" s="229">
        <f t="shared" ca="1" si="13"/>
        <v>0</v>
      </c>
      <c r="AE99" s="230" t="str">
        <f t="shared" ca="1" si="14"/>
        <v>0,00
0,00</v>
      </c>
    </row>
    <row r="100" spans="26:31" x14ac:dyDescent="0.25">
      <c r="Z100" s="33"/>
      <c r="AA100" s="228" t="str">
        <f t="shared" ca="1" si="11"/>
        <v>A89</v>
      </c>
      <c r="AB100" s="228">
        <f t="shared" si="15"/>
        <v>104</v>
      </c>
      <c r="AC100" s="229">
        <f t="shared" ca="1" si="12"/>
        <v>0</v>
      </c>
      <c r="AD100" s="229">
        <f t="shared" ca="1" si="13"/>
        <v>0</v>
      </c>
      <c r="AE100" s="230" t="str">
        <f t="shared" ca="1" si="14"/>
        <v>0,00
0,00</v>
      </c>
    </row>
    <row r="101" spans="26:31" x14ac:dyDescent="0.25">
      <c r="Z101" s="33"/>
      <c r="AA101" s="228" t="str">
        <f t="shared" ca="1" si="11"/>
        <v>A90</v>
      </c>
      <c r="AB101" s="228">
        <f t="shared" si="15"/>
        <v>105</v>
      </c>
      <c r="AC101" s="229">
        <f t="shared" ca="1" si="12"/>
        <v>0</v>
      </c>
      <c r="AD101" s="229">
        <f t="shared" ca="1" si="13"/>
        <v>0</v>
      </c>
      <c r="AE101" s="230" t="str">
        <f t="shared" ca="1" si="14"/>
        <v>0,00
0,00</v>
      </c>
    </row>
    <row r="102" spans="26:31" x14ac:dyDescent="0.25">
      <c r="Z102" s="33"/>
      <c r="AA102" s="228" t="str">
        <f t="shared" ca="1" si="11"/>
        <v>A91</v>
      </c>
      <c r="AB102" s="228">
        <f t="shared" si="15"/>
        <v>106</v>
      </c>
      <c r="AC102" s="229">
        <f t="shared" ca="1" si="12"/>
        <v>0</v>
      </c>
      <c r="AD102" s="229">
        <f t="shared" ca="1" si="13"/>
        <v>0</v>
      </c>
      <c r="AE102" s="230" t="str">
        <f t="shared" ca="1" si="14"/>
        <v>0,00
0,00</v>
      </c>
    </row>
    <row r="103" spans="26:31" x14ac:dyDescent="0.25">
      <c r="Z103" s="33"/>
      <c r="AA103" s="228" t="str">
        <f t="shared" ca="1" si="11"/>
        <v>A92</v>
      </c>
      <c r="AB103" s="228">
        <f t="shared" si="15"/>
        <v>107</v>
      </c>
      <c r="AC103" s="229">
        <f t="shared" ca="1" si="12"/>
        <v>0</v>
      </c>
      <c r="AD103" s="229">
        <f t="shared" ca="1" si="13"/>
        <v>0</v>
      </c>
      <c r="AE103" s="230" t="str">
        <f t="shared" ca="1" si="14"/>
        <v>0,00
0,00</v>
      </c>
    </row>
    <row r="104" spans="26:31" x14ac:dyDescent="0.25">
      <c r="Z104" s="33"/>
      <c r="AA104" s="228" t="str">
        <f t="shared" ca="1" si="11"/>
        <v>A93</v>
      </c>
      <c r="AB104" s="228">
        <f t="shared" si="15"/>
        <v>108</v>
      </c>
      <c r="AC104" s="229">
        <f t="shared" ca="1" si="12"/>
        <v>0</v>
      </c>
      <c r="AD104" s="229">
        <f t="shared" ca="1" si="13"/>
        <v>0</v>
      </c>
      <c r="AE104" s="230" t="str">
        <f t="shared" ca="1" si="14"/>
        <v>0,00
0,00</v>
      </c>
    </row>
    <row r="105" spans="26:31" x14ac:dyDescent="0.25">
      <c r="Z105" s="33"/>
      <c r="AA105" s="228" t="str">
        <f t="shared" ca="1" si="11"/>
        <v>A94</v>
      </c>
      <c r="AB105" s="228">
        <f t="shared" si="15"/>
        <v>109</v>
      </c>
      <c r="AC105" s="229">
        <f t="shared" ca="1" si="12"/>
        <v>0</v>
      </c>
      <c r="AD105" s="229">
        <f t="shared" ca="1" si="13"/>
        <v>0</v>
      </c>
      <c r="AE105" s="230" t="str">
        <f t="shared" ca="1" si="14"/>
        <v>0,00
0,00</v>
      </c>
    </row>
    <row r="106" spans="26:31" x14ac:dyDescent="0.25">
      <c r="Z106" s="33"/>
      <c r="AA106" s="228" t="str">
        <f t="shared" ca="1" si="11"/>
        <v>A95</v>
      </c>
      <c r="AB106" s="228">
        <f t="shared" si="15"/>
        <v>110</v>
      </c>
      <c r="AC106" s="229">
        <f t="shared" ca="1" si="12"/>
        <v>0</v>
      </c>
      <c r="AD106" s="229">
        <f t="shared" ca="1" si="13"/>
        <v>0</v>
      </c>
      <c r="AE106" s="230" t="str">
        <f t="shared" ca="1" si="14"/>
        <v>0,00
0,00</v>
      </c>
    </row>
    <row r="107" spans="26:31" x14ac:dyDescent="0.25">
      <c r="Z107" s="33"/>
      <c r="AA107" s="228" t="str">
        <f t="shared" ca="1" si="11"/>
        <v>A96</v>
      </c>
      <c r="AB107" s="228">
        <f t="shared" si="15"/>
        <v>111</v>
      </c>
      <c r="AC107" s="229">
        <f t="shared" ca="1" si="12"/>
        <v>0</v>
      </c>
      <c r="AD107" s="229">
        <f t="shared" ca="1" si="13"/>
        <v>0</v>
      </c>
      <c r="AE107" s="230" t="str">
        <f t="shared" ca="1" si="14"/>
        <v>0,00
0,00</v>
      </c>
    </row>
    <row r="108" spans="26:31" x14ac:dyDescent="0.25">
      <c r="Z108" s="33"/>
      <c r="AA108" s="228" t="str">
        <f t="shared" ca="1" si="11"/>
        <v>A97</v>
      </c>
      <c r="AB108" s="228">
        <f t="shared" si="15"/>
        <v>112</v>
      </c>
      <c r="AC108" s="229">
        <f t="shared" ca="1" si="12"/>
        <v>0</v>
      </c>
      <c r="AD108" s="229">
        <f t="shared" ca="1" si="13"/>
        <v>0</v>
      </c>
      <c r="AE108" s="230" t="str">
        <f t="shared" ca="1" si="14"/>
        <v>0,00
0,00</v>
      </c>
    </row>
    <row r="109" spans="26:31" x14ac:dyDescent="0.25">
      <c r="Z109" s="33"/>
      <c r="AA109" s="228" t="str">
        <f t="shared" ca="1" si="11"/>
        <v>A98</v>
      </c>
      <c r="AB109" s="228">
        <f t="shared" si="15"/>
        <v>113</v>
      </c>
      <c r="AC109" s="229">
        <f t="shared" ca="1" si="12"/>
        <v>0</v>
      </c>
      <c r="AD109" s="229">
        <f t="shared" ca="1" si="13"/>
        <v>0</v>
      </c>
      <c r="AE109" s="230" t="str">
        <f t="shared" ca="1" si="14"/>
        <v>0,00
0,00</v>
      </c>
    </row>
    <row r="110" spans="26:31" x14ac:dyDescent="0.25">
      <c r="Z110" s="33"/>
      <c r="AA110" s="228" t="str">
        <f t="shared" ca="1" si="11"/>
        <v>A99</v>
      </c>
      <c r="AB110" s="228">
        <f t="shared" si="15"/>
        <v>114</v>
      </c>
      <c r="AC110" s="229">
        <f t="shared" ca="1" si="12"/>
        <v>0</v>
      </c>
      <c r="AD110" s="229">
        <f t="shared" ca="1" si="13"/>
        <v>0</v>
      </c>
      <c r="AE110" s="230" t="str">
        <f t="shared" ca="1" si="14"/>
        <v>0,00
0,00</v>
      </c>
    </row>
    <row r="111" spans="26:31" x14ac:dyDescent="0.25">
      <c r="Z111" s="33"/>
      <c r="AA111" s="228" t="str">
        <f t="shared" ca="1" si="11"/>
        <v>A100</v>
      </c>
      <c r="AB111" s="228">
        <f t="shared" si="15"/>
        <v>115</v>
      </c>
      <c r="AC111" s="229">
        <f t="shared" ca="1" si="12"/>
        <v>0</v>
      </c>
      <c r="AD111" s="229">
        <f t="shared" ca="1" si="13"/>
        <v>0</v>
      </c>
      <c r="AE111" s="230" t="str">
        <f t="shared" ca="1" si="14"/>
        <v>0,00
0,00</v>
      </c>
    </row>
    <row r="112" spans="26:31" x14ac:dyDescent="0.25">
      <c r="Z112" s="33"/>
      <c r="AA112" s="228">
        <f t="shared" ca="1" si="11"/>
        <v>0</v>
      </c>
      <c r="AB112" s="228">
        <f t="shared" si="15"/>
        <v>116</v>
      </c>
      <c r="AC112" s="229" t="str">
        <f t="shared" ca="1" si="12"/>
        <v>SKUPAJ</v>
      </c>
      <c r="AD112" s="229">
        <f t="shared" ca="1" si="13"/>
        <v>0</v>
      </c>
      <c r="AE112" s="230" t="str">
        <f t="shared" ca="1" si="14"/>
        <v>1.000,00
1.000,00</v>
      </c>
    </row>
    <row r="113" spans="26:31" x14ac:dyDescent="0.25">
      <c r="Z113" s="33"/>
      <c r="AA113" s="228">
        <f t="shared" ca="1" si="11"/>
        <v>0</v>
      </c>
      <c r="AB113" s="228">
        <f t="shared" si="15"/>
        <v>117</v>
      </c>
      <c r="AC113" s="229">
        <f t="shared" ca="1" si="12"/>
        <v>0</v>
      </c>
      <c r="AD113" s="229">
        <f t="shared" ca="1" si="13"/>
        <v>0</v>
      </c>
      <c r="AE113" s="230" t="str">
        <f t="shared" ca="1" si="14"/>
        <v>0,00
0,00</v>
      </c>
    </row>
    <row r="114" spans="26:31" x14ac:dyDescent="0.25">
      <c r="Z114" s="33"/>
      <c r="AA114" s="228">
        <f t="shared" ca="1" si="11"/>
        <v>0</v>
      </c>
      <c r="AB114" s="228">
        <f t="shared" si="15"/>
        <v>118</v>
      </c>
      <c r="AC114" s="229">
        <f t="shared" ca="1" si="12"/>
        <v>0</v>
      </c>
      <c r="AD114" s="229">
        <f t="shared" ca="1" si="13"/>
        <v>0</v>
      </c>
      <c r="AE114" s="230" t="str">
        <f t="shared" ca="1" si="14"/>
        <v>0,00
0,00</v>
      </c>
    </row>
    <row r="115" spans="26:31" x14ac:dyDescent="0.25">
      <c r="Z115" s="33"/>
      <c r="AA115" s="228">
        <f t="shared" ca="1" si="11"/>
        <v>0</v>
      </c>
      <c r="AB115" s="228">
        <f t="shared" si="15"/>
        <v>119</v>
      </c>
      <c r="AC115" s="229">
        <f t="shared" ca="1" si="12"/>
        <v>0</v>
      </c>
      <c r="AD115" s="229">
        <f t="shared" ca="1" si="13"/>
        <v>0</v>
      </c>
      <c r="AE115" s="230" t="str">
        <f t="shared" ca="1" si="14"/>
        <v>0,00
0,00</v>
      </c>
    </row>
    <row r="116" spans="26:31" x14ac:dyDescent="0.25">
      <c r="Z116" s="33"/>
      <c r="AA116" s="228">
        <f t="shared" ca="1" si="11"/>
        <v>0</v>
      </c>
      <c r="AB116" s="228">
        <f t="shared" si="15"/>
        <v>120</v>
      </c>
      <c r="AC116" s="229">
        <f t="shared" ca="1" si="12"/>
        <v>0</v>
      </c>
      <c r="AD116" s="229">
        <f t="shared" ca="1" si="13"/>
        <v>0</v>
      </c>
      <c r="AE116" s="230" t="str">
        <f t="shared" ca="1" si="14"/>
        <v>0,00
0,00</v>
      </c>
    </row>
    <row r="117" spans="26:31" x14ac:dyDescent="0.25">
      <c r="Z117" s="33"/>
      <c r="AA117" s="228">
        <f t="shared" ca="1" si="11"/>
        <v>0</v>
      </c>
      <c r="AB117" s="228">
        <f t="shared" si="15"/>
        <v>121</v>
      </c>
      <c r="AC117" s="229">
        <f t="shared" ca="1" si="12"/>
        <v>0</v>
      </c>
      <c r="AD117" s="229">
        <f t="shared" ca="1" si="13"/>
        <v>0</v>
      </c>
      <c r="AE117" s="230" t="str">
        <f t="shared" ca="1" si="14"/>
        <v>0,00
0,00</v>
      </c>
    </row>
    <row r="118" spans="26:31" x14ac:dyDescent="0.25">
      <c r="Z118" s="33"/>
      <c r="AA118" s="228">
        <f t="shared" ca="1" si="11"/>
        <v>0</v>
      </c>
      <c r="AB118" s="228">
        <f t="shared" si="15"/>
        <v>122</v>
      </c>
      <c r="AC118" s="229">
        <f t="shared" ca="1" si="12"/>
        <v>0</v>
      </c>
      <c r="AD118" s="229">
        <f t="shared" ca="1" si="13"/>
        <v>0</v>
      </c>
      <c r="AE118" s="230" t="str">
        <f t="shared" ca="1" si="14"/>
        <v>0,00
0,00</v>
      </c>
    </row>
    <row r="119" spans="26:31" x14ac:dyDescent="0.25">
      <c r="Z119" s="33"/>
      <c r="AA119" s="228">
        <f t="shared" ca="1" si="11"/>
        <v>0</v>
      </c>
      <c r="AB119" s="228">
        <f t="shared" si="15"/>
        <v>123</v>
      </c>
      <c r="AC119" s="229">
        <f t="shared" ca="1" si="12"/>
        <v>0</v>
      </c>
      <c r="AD119" s="229">
        <f t="shared" ca="1" si="13"/>
        <v>0</v>
      </c>
      <c r="AE119" s="230" t="str">
        <f t="shared" ca="1" si="14"/>
        <v>0,00
0,00</v>
      </c>
    </row>
    <row r="120" spans="26:31" x14ac:dyDescent="0.25">
      <c r="Z120" s="33"/>
      <c r="AA120" s="228">
        <f t="shared" ca="1" si="11"/>
        <v>0</v>
      </c>
      <c r="AB120" s="228">
        <f t="shared" si="15"/>
        <v>124</v>
      </c>
      <c r="AC120" s="229">
        <f t="shared" ca="1" si="12"/>
        <v>0</v>
      </c>
      <c r="AD120" s="229">
        <f t="shared" ca="1" si="13"/>
        <v>0</v>
      </c>
      <c r="AE120" s="230" t="str">
        <f t="shared" ca="1" si="14"/>
        <v>0,00
0,00</v>
      </c>
    </row>
    <row r="121" spans="26:31" x14ac:dyDescent="0.25">
      <c r="Z121" s="33"/>
      <c r="AA121" s="228">
        <f t="shared" ca="1" si="11"/>
        <v>0</v>
      </c>
      <c r="AB121" s="228">
        <f t="shared" si="15"/>
        <v>125</v>
      </c>
      <c r="AC121" s="229">
        <f t="shared" ca="1" si="12"/>
        <v>0</v>
      </c>
      <c r="AD121" s="229">
        <f t="shared" ca="1" si="13"/>
        <v>0</v>
      </c>
      <c r="AE121" s="230" t="str">
        <f t="shared" ca="1" si="14"/>
        <v>0,00
0,00</v>
      </c>
    </row>
    <row r="122" spans="26:31" x14ac:dyDescent="0.25">
      <c r="Z122" s="33"/>
      <c r="AA122" s="228">
        <f t="shared" ca="1" si="11"/>
        <v>0</v>
      </c>
      <c r="AB122" s="228">
        <f t="shared" si="15"/>
        <v>126</v>
      </c>
      <c r="AC122" s="229">
        <f t="shared" ca="1" si="12"/>
        <v>0</v>
      </c>
      <c r="AD122" s="229">
        <f t="shared" ca="1" si="13"/>
        <v>0</v>
      </c>
      <c r="AE122" s="230" t="str">
        <f t="shared" ca="1" si="14"/>
        <v>0,00
0,00</v>
      </c>
    </row>
    <row r="123" spans="26:31" x14ac:dyDescent="0.25">
      <c r="Z123" s="33"/>
      <c r="AA123" s="228">
        <f t="shared" ca="1" si="11"/>
        <v>0</v>
      </c>
      <c r="AB123" s="228">
        <f t="shared" si="15"/>
        <v>127</v>
      </c>
      <c r="AC123" s="229">
        <f t="shared" ca="1" si="12"/>
        <v>0</v>
      </c>
      <c r="AD123" s="229">
        <f t="shared" ca="1" si="13"/>
        <v>0</v>
      </c>
      <c r="AE123" s="230" t="str">
        <f t="shared" ca="1" si="14"/>
        <v>0,00
0,00</v>
      </c>
    </row>
    <row r="124" spans="26:31" x14ac:dyDescent="0.25">
      <c r="Z124" s="33"/>
      <c r="AA124" s="228">
        <f t="shared" ca="1" si="11"/>
        <v>0</v>
      </c>
      <c r="AB124" s="228">
        <f t="shared" si="15"/>
        <v>128</v>
      </c>
      <c r="AC124" s="229">
        <f t="shared" ca="1" si="12"/>
        <v>0</v>
      </c>
      <c r="AD124" s="229">
        <f t="shared" ca="1" si="13"/>
        <v>0</v>
      </c>
      <c r="AE124" s="230" t="str">
        <f t="shared" ca="1" si="14"/>
        <v>0,00
0,00</v>
      </c>
    </row>
    <row r="125" spans="26:31" x14ac:dyDescent="0.25">
      <c r="Z125" s="33"/>
      <c r="AA125" s="228">
        <f t="shared" ca="1" si="11"/>
        <v>0</v>
      </c>
      <c r="AB125" s="228">
        <f t="shared" si="15"/>
        <v>129</v>
      </c>
      <c r="AC125" s="229">
        <f t="shared" ca="1" si="12"/>
        <v>0</v>
      </c>
      <c r="AD125" s="229">
        <f t="shared" ca="1" si="13"/>
        <v>0</v>
      </c>
      <c r="AE125" s="230" t="str">
        <f t="shared" ca="1" si="14"/>
        <v>0,00
0,00</v>
      </c>
    </row>
    <row r="126" spans="26:31" x14ac:dyDescent="0.25">
      <c r="Z126" s="33"/>
      <c r="AA126" s="228">
        <f t="shared" ca="1" si="11"/>
        <v>0</v>
      </c>
      <c r="AB126" s="228">
        <f t="shared" si="15"/>
        <v>130</v>
      </c>
      <c r="AC126" s="229">
        <f t="shared" ca="1" si="12"/>
        <v>0</v>
      </c>
      <c r="AD126" s="229">
        <f t="shared" ca="1" si="13"/>
        <v>0</v>
      </c>
      <c r="AE126" s="230" t="str">
        <f t="shared" ca="1" si="14"/>
        <v>0,00
0,00</v>
      </c>
    </row>
    <row r="127" spans="26:31" x14ac:dyDescent="0.25">
      <c r="Z127" s="33"/>
      <c r="AA127" s="228">
        <f t="shared" ca="1" si="11"/>
        <v>0</v>
      </c>
      <c r="AB127" s="228">
        <f t="shared" si="15"/>
        <v>131</v>
      </c>
      <c r="AC127" s="229">
        <f t="shared" ca="1" si="12"/>
        <v>0</v>
      </c>
      <c r="AD127" s="229">
        <f t="shared" ca="1" si="13"/>
        <v>0</v>
      </c>
      <c r="AE127" s="230" t="str">
        <f t="shared" ca="1" si="14"/>
        <v>0,00
0,00</v>
      </c>
    </row>
    <row r="128" spans="26:31" x14ac:dyDescent="0.25">
      <c r="Z128" s="33"/>
      <c r="AA128" s="228">
        <f t="shared" ca="1" si="11"/>
        <v>0</v>
      </c>
      <c r="AB128" s="228">
        <f t="shared" si="15"/>
        <v>132</v>
      </c>
      <c r="AC128" s="229">
        <f t="shared" ca="1" si="12"/>
        <v>0</v>
      </c>
      <c r="AD128" s="229">
        <f t="shared" ca="1" si="13"/>
        <v>0</v>
      </c>
      <c r="AE128" s="230" t="str">
        <f t="shared" ca="1" si="14"/>
        <v>0,00
0,00</v>
      </c>
    </row>
    <row r="129" spans="26:31" x14ac:dyDescent="0.25">
      <c r="Z129" s="33"/>
      <c r="AA129" s="228">
        <f t="shared" ca="1" si="11"/>
        <v>0</v>
      </c>
      <c r="AB129" s="228">
        <f t="shared" si="15"/>
        <v>133</v>
      </c>
      <c r="AC129" s="229">
        <f t="shared" ca="1" si="12"/>
        <v>0</v>
      </c>
      <c r="AD129" s="229">
        <f t="shared" ca="1" si="13"/>
        <v>0</v>
      </c>
      <c r="AE129" s="230" t="str">
        <f t="shared" ca="1" si="14"/>
        <v>0,00
0,00</v>
      </c>
    </row>
    <row r="130" spans="26:31" x14ac:dyDescent="0.25">
      <c r="Z130" s="33"/>
      <c r="AA130" s="228">
        <f t="shared" ca="1" si="11"/>
        <v>0</v>
      </c>
      <c r="AB130" s="228">
        <f t="shared" si="15"/>
        <v>134</v>
      </c>
      <c r="AC130" s="229">
        <f t="shared" ca="1" si="12"/>
        <v>0</v>
      </c>
      <c r="AD130" s="229">
        <f t="shared" ca="1" si="13"/>
        <v>0</v>
      </c>
      <c r="AE130" s="230" t="str">
        <f t="shared" ca="1" si="14"/>
        <v>0,00
0,00</v>
      </c>
    </row>
    <row r="131" spans="26:31" x14ac:dyDescent="0.25">
      <c r="Z131" s="33"/>
      <c r="AA131" s="228">
        <f t="shared" ca="1" si="11"/>
        <v>0</v>
      </c>
      <c r="AB131" s="228">
        <f t="shared" si="15"/>
        <v>135</v>
      </c>
      <c r="AC131" s="229">
        <f t="shared" ca="1" si="12"/>
        <v>0</v>
      </c>
      <c r="AD131" s="229">
        <f t="shared" ca="1" si="13"/>
        <v>0</v>
      </c>
      <c r="AE131" s="230" t="str">
        <f t="shared" ca="1" si="14"/>
        <v>0,00
0,00</v>
      </c>
    </row>
    <row r="132" spans="26:31" x14ac:dyDescent="0.25">
      <c r="Z132" s="33"/>
      <c r="AA132" s="228">
        <f t="shared" ca="1" si="11"/>
        <v>0</v>
      </c>
      <c r="AB132" s="228">
        <f t="shared" si="15"/>
        <v>136</v>
      </c>
      <c r="AC132" s="229">
        <f t="shared" ca="1" si="12"/>
        <v>0</v>
      </c>
      <c r="AD132" s="229">
        <f t="shared" ca="1" si="13"/>
        <v>0</v>
      </c>
      <c r="AE132" s="230" t="str">
        <f t="shared" ca="1" si="14"/>
        <v>0,00
0,00</v>
      </c>
    </row>
    <row r="133" spans="26:31" x14ac:dyDescent="0.25">
      <c r="Z133" s="33"/>
      <c r="AA133" s="228">
        <f t="shared" ca="1" si="11"/>
        <v>0</v>
      </c>
      <c r="AB133" s="228">
        <f t="shared" si="15"/>
        <v>137</v>
      </c>
      <c r="AC133" s="229">
        <f t="shared" ca="1" si="12"/>
        <v>0</v>
      </c>
      <c r="AD133" s="229">
        <f t="shared" ca="1" si="13"/>
        <v>0</v>
      </c>
      <c r="AE133" s="230" t="str">
        <f t="shared" ca="1" si="14"/>
        <v>0,00
0,00</v>
      </c>
    </row>
    <row r="134" spans="26:31" x14ac:dyDescent="0.25">
      <c r="Z134" s="33"/>
      <c r="AA134" s="228">
        <f t="shared" ca="1" si="11"/>
        <v>0</v>
      </c>
      <c r="AB134" s="228">
        <f t="shared" si="15"/>
        <v>138</v>
      </c>
      <c r="AC134" s="229">
        <f t="shared" ca="1" si="12"/>
        <v>0</v>
      </c>
      <c r="AD134" s="229">
        <f t="shared" ca="1" si="13"/>
        <v>0</v>
      </c>
      <c r="AE134" s="230" t="str">
        <f t="shared" ca="1" si="14"/>
        <v>0,00
0,00</v>
      </c>
    </row>
    <row r="135" spans="26:31" x14ac:dyDescent="0.25">
      <c r="Z135" s="33"/>
      <c r="AA135" s="228">
        <f t="shared" ca="1" si="11"/>
        <v>0</v>
      </c>
      <c r="AB135" s="228">
        <f t="shared" si="15"/>
        <v>139</v>
      </c>
      <c r="AC135" s="229">
        <f t="shared" ca="1" si="12"/>
        <v>0</v>
      </c>
      <c r="AD135" s="229">
        <f t="shared" ca="1" si="13"/>
        <v>0</v>
      </c>
      <c r="AE135" s="230" t="str">
        <f t="shared" ca="1" si="14"/>
        <v>0,00
0,00</v>
      </c>
    </row>
    <row r="136" spans="26:31" x14ac:dyDescent="0.25">
      <c r="Z136" s="33"/>
      <c r="AA136" s="228">
        <f t="shared" ca="1" si="11"/>
        <v>0</v>
      </c>
      <c r="AB136" s="228">
        <f t="shared" si="15"/>
        <v>140</v>
      </c>
      <c r="AC136" s="229">
        <f t="shared" ca="1" si="12"/>
        <v>0</v>
      </c>
      <c r="AD136" s="229">
        <f t="shared" ca="1" si="13"/>
        <v>0</v>
      </c>
      <c r="AE136" s="230" t="str">
        <f t="shared" ca="1" si="14"/>
        <v>0,00
0,00</v>
      </c>
    </row>
    <row r="137" spans="26:31" x14ac:dyDescent="0.25">
      <c r="Z137" s="33"/>
      <c r="AA137" s="228">
        <f t="shared" ca="1" si="11"/>
        <v>0</v>
      </c>
      <c r="AB137" s="228">
        <f t="shared" si="15"/>
        <v>141</v>
      </c>
      <c r="AC137" s="229">
        <f t="shared" ca="1" si="12"/>
        <v>0</v>
      </c>
      <c r="AD137" s="229">
        <f t="shared" ca="1" si="13"/>
        <v>0</v>
      </c>
      <c r="AE137" s="230" t="str">
        <f t="shared" ca="1" si="14"/>
        <v>0,00
0,00</v>
      </c>
    </row>
    <row r="138" spans="26:31" x14ac:dyDescent="0.25">
      <c r="Z138" s="33"/>
      <c r="AA138" s="228">
        <f t="shared" ca="1" si="11"/>
        <v>0</v>
      </c>
      <c r="AB138" s="228">
        <f t="shared" si="15"/>
        <v>142</v>
      </c>
      <c r="AC138" s="229">
        <f t="shared" ca="1" si="12"/>
        <v>0</v>
      </c>
      <c r="AD138" s="229">
        <f t="shared" ca="1" si="13"/>
        <v>0</v>
      </c>
      <c r="AE138" s="230" t="str">
        <f t="shared" ca="1" si="14"/>
        <v>0,00
0,00</v>
      </c>
    </row>
    <row r="139" spans="26:31" x14ac:dyDescent="0.25">
      <c r="Z139" s="33"/>
      <c r="AA139" s="228">
        <f t="shared" ca="1" si="11"/>
        <v>0</v>
      </c>
      <c r="AB139" s="228">
        <f t="shared" si="15"/>
        <v>143</v>
      </c>
      <c r="AC139" s="229">
        <f t="shared" ca="1" si="12"/>
        <v>0</v>
      </c>
      <c r="AD139" s="229">
        <f t="shared" ca="1" si="13"/>
        <v>0</v>
      </c>
      <c r="AE139" s="230" t="str">
        <f t="shared" ca="1" si="14"/>
        <v>0,00
0,00</v>
      </c>
    </row>
    <row r="140" spans="26:31" x14ac:dyDescent="0.25">
      <c r="Z140" s="33"/>
      <c r="AA140" s="228">
        <f t="shared" ca="1" si="11"/>
        <v>0</v>
      </c>
      <c r="AB140" s="228">
        <f t="shared" si="15"/>
        <v>144</v>
      </c>
      <c r="AC140" s="229">
        <f t="shared" ca="1" si="12"/>
        <v>0</v>
      </c>
      <c r="AD140" s="229">
        <f t="shared" ca="1" si="13"/>
        <v>0</v>
      </c>
      <c r="AE140" s="230" t="str">
        <f t="shared" ca="1" si="14"/>
        <v>0,00
0,00</v>
      </c>
    </row>
    <row r="141" spans="26:31" x14ac:dyDescent="0.25">
      <c r="Z141" s="33"/>
      <c r="AA141" s="228">
        <f t="shared" ca="1" si="11"/>
        <v>0</v>
      </c>
      <c r="AB141" s="228">
        <f t="shared" ref="AB141:AB204" si="16">+AB140+1</f>
        <v>145</v>
      </c>
      <c r="AC141" s="229">
        <f t="shared" ca="1" si="12"/>
        <v>0</v>
      </c>
      <c r="AD141" s="229">
        <f t="shared" ca="1" si="13"/>
        <v>0</v>
      </c>
      <c r="AE141" s="230" t="str">
        <f t="shared" ca="1" si="14"/>
        <v>0,00
0,00</v>
      </c>
    </row>
    <row r="142" spans="26:31" x14ac:dyDescent="0.25">
      <c r="Z142" s="33"/>
      <c r="AA142" s="228">
        <f t="shared" ca="1" si="11"/>
        <v>0</v>
      </c>
      <c r="AB142" s="228">
        <f t="shared" si="16"/>
        <v>146</v>
      </c>
      <c r="AC142" s="229">
        <f t="shared" ca="1" si="12"/>
        <v>0</v>
      </c>
      <c r="AD142" s="229">
        <f t="shared" ca="1" si="13"/>
        <v>0</v>
      </c>
      <c r="AE142" s="230" t="str">
        <f t="shared" ca="1" si="14"/>
        <v>0,00
0,00</v>
      </c>
    </row>
    <row r="143" spans="26:31" x14ac:dyDescent="0.25">
      <c r="Z143" s="33"/>
      <c r="AA143" s="228">
        <f t="shared" ca="1" si="11"/>
        <v>0</v>
      </c>
      <c r="AB143" s="228">
        <f t="shared" si="16"/>
        <v>147</v>
      </c>
      <c r="AC143" s="229">
        <f t="shared" ca="1" si="12"/>
        <v>0</v>
      </c>
      <c r="AD143" s="229">
        <f t="shared" ca="1" si="13"/>
        <v>0</v>
      </c>
      <c r="AE143" s="230" t="str">
        <f t="shared" ca="1" si="14"/>
        <v>0,00
0,00</v>
      </c>
    </row>
    <row r="144" spans="26:31" x14ac:dyDescent="0.25">
      <c r="Z144" s="33"/>
      <c r="AA144" s="228">
        <f t="shared" ca="1" si="11"/>
        <v>0</v>
      </c>
      <c r="AB144" s="228">
        <f t="shared" si="16"/>
        <v>148</v>
      </c>
      <c r="AC144" s="229">
        <f t="shared" ca="1" si="12"/>
        <v>0</v>
      </c>
      <c r="AD144" s="229">
        <f t="shared" ca="1" si="13"/>
        <v>0</v>
      </c>
      <c r="AE144" s="230" t="str">
        <f t="shared" ca="1" si="14"/>
        <v>0,00
0,00</v>
      </c>
    </row>
    <row r="145" spans="26:31" x14ac:dyDescent="0.25">
      <c r="Z145" s="33"/>
      <c r="AA145" s="228">
        <f t="shared" ca="1" si="11"/>
        <v>0</v>
      </c>
      <c r="AB145" s="228">
        <f t="shared" si="16"/>
        <v>149</v>
      </c>
      <c r="AC145" s="229">
        <f t="shared" ca="1" si="12"/>
        <v>0</v>
      </c>
      <c r="AD145" s="229">
        <f t="shared" ca="1" si="13"/>
        <v>0</v>
      </c>
      <c r="AE145" s="230" t="str">
        <f t="shared" ca="1" si="14"/>
        <v>0,00
0,00</v>
      </c>
    </row>
    <row r="146" spans="26:31" x14ac:dyDescent="0.25">
      <c r="Z146" s="33"/>
      <c r="AA146" s="228">
        <f t="shared" ca="1" si="11"/>
        <v>0</v>
      </c>
      <c r="AB146" s="228">
        <f t="shared" si="16"/>
        <v>150</v>
      </c>
      <c r="AC146" s="229">
        <f t="shared" ca="1" si="12"/>
        <v>0</v>
      </c>
      <c r="AD146" s="229">
        <f t="shared" ca="1" si="13"/>
        <v>0</v>
      </c>
      <c r="AE146" s="230" t="str">
        <f t="shared" ca="1" si="14"/>
        <v>0,00
0,00</v>
      </c>
    </row>
    <row r="147" spans="26:31" x14ac:dyDescent="0.25">
      <c r="Z147" s="33"/>
      <c r="AA147" s="228">
        <f t="shared" ca="1" si="11"/>
        <v>0</v>
      </c>
      <c r="AB147" s="228">
        <f t="shared" si="16"/>
        <v>151</v>
      </c>
      <c r="AC147" s="229">
        <f t="shared" ca="1" si="12"/>
        <v>0</v>
      </c>
      <c r="AD147" s="229">
        <f t="shared" ca="1" si="13"/>
        <v>0</v>
      </c>
      <c r="AE147" s="230" t="str">
        <f t="shared" ca="1" si="14"/>
        <v>0,00
0,00</v>
      </c>
    </row>
    <row r="148" spans="26:31" x14ac:dyDescent="0.25">
      <c r="Z148" s="33"/>
      <c r="AA148" s="228">
        <f t="shared" ca="1" si="11"/>
        <v>0</v>
      </c>
      <c r="AB148" s="228">
        <f t="shared" si="16"/>
        <v>152</v>
      </c>
      <c r="AC148" s="229">
        <f t="shared" ca="1" si="12"/>
        <v>0</v>
      </c>
      <c r="AD148" s="229">
        <f t="shared" ca="1" si="13"/>
        <v>0</v>
      </c>
      <c r="AE148" s="230" t="str">
        <f t="shared" ca="1" si="14"/>
        <v>0,00
0,00</v>
      </c>
    </row>
    <row r="149" spans="26:31" x14ac:dyDescent="0.25">
      <c r="Z149" s="33"/>
      <c r="AA149" s="228">
        <f t="shared" ca="1" si="11"/>
        <v>0</v>
      </c>
      <c r="AB149" s="228">
        <f t="shared" si="16"/>
        <v>153</v>
      </c>
      <c r="AC149" s="229">
        <f t="shared" ca="1" si="12"/>
        <v>0</v>
      </c>
      <c r="AD149" s="229">
        <f t="shared" ca="1" si="13"/>
        <v>0</v>
      </c>
      <c r="AE149" s="230" t="str">
        <f t="shared" ca="1" si="14"/>
        <v>0,00
0,00</v>
      </c>
    </row>
    <row r="150" spans="26:31" x14ac:dyDescent="0.25">
      <c r="Z150" s="33"/>
      <c r="AA150" s="228">
        <f t="shared" ca="1" si="11"/>
        <v>0</v>
      </c>
      <c r="AB150" s="228">
        <f t="shared" si="16"/>
        <v>154</v>
      </c>
      <c r="AC150" s="229">
        <f t="shared" ca="1" si="12"/>
        <v>0</v>
      </c>
      <c r="AD150" s="229">
        <f t="shared" ca="1" si="13"/>
        <v>0</v>
      </c>
      <c r="AE150" s="230" t="str">
        <f t="shared" ca="1" si="14"/>
        <v>0,00
0,00</v>
      </c>
    </row>
    <row r="151" spans="26:31" x14ac:dyDescent="0.25">
      <c r="Z151" s="33"/>
      <c r="AA151" s="228">
        <f t="shared" ca="1" si="11"/>
        <v>0</v>
      </c>
      <c r="AB151" s="228">
        <f t="shared" si="16"/>
        <v>155</v>
      </c>
      <c r="AC151" s="229">
        <f t="shared" ca="1" si="12"/>
        <v>0</v>
      </c>
      <c r="AD151" s="229">
        <f t="shared" ca="1" si="13"/>
        <v>0</v>
      </c>
      <c r="AE151" s="230" t="str">
        <f t="shared" ca="1" si="14"/>
        <v>0,00
0,00</v>
      </c>
    </row>
    <row r="152" spans="26:31" x14ac:dyDescent="0.25">
      <c r="Z152" s="33"/>
      <c r="AA152" s="228">
        <f t="shared" ca="1" si="11"/>
        <v>0</v>
      </c>
      <c r="AB152" s="228">
        <f t="shared" si="16"/>
        <v>156</v>
      </c>
      <c r="AC152" s="229">
        <f t="shared" ca="1" si="12"/>
        <v>0</v>
      </c>
      <c r="AD152" s="229">
        <f t="shared" ca="1" si="13"/>
        <v>0</v>
      </c>
      <c r="AE152" s="230" t="str">
        <f t="shared" ca="1" si="14"/>
        <v>0,00
0,00</v>
      </c>
    </row>
    <row r="153" spans="26:31" x14ac:dyDescent="0.25">
      <c r="Z153" s="33"/>
      <c r="AA153" s="228">
        <f t="shared" ca="1" si="11"/>
        <v>0</v>
      </c>
      <c r="AB153" s="228">
        <f t="shared" si="16"/>
        <v>157</v>
      </c>
      <c r="AC153" s="229">
        <f t="shared" ca="1" si="12"/>
        <v>0</v>
      </c>
      <c r="AD153" s="229">
        <f t="shared" ca="1" si="13"/>
        <v>0</v>
      </c>
      <c r="AE153" s="230" t="str">
        <f t="shared" ca="1" si="14"/>
        <v>0,00
0,00</v>
      </c>
    </row>
    <row r="154" spans="26:31" x14ac:dyDescent="0.25">
      <c r="Z154" s="33"/>
      <c r="AA154" s="228">
        <f t="shared" ca="1" si="11"/>
        <v>0</v>
      </c>
      <c r="AB154" s="228">
        <f t="shared" si="16"/>
        <v>158</v>
      </c>
      <c r="AC154" s="229">
        <f t="shared" ca="1" si="12"/>
        <v>0</v>
      </c>
      <c r="AD154" s="229">
        <f t="shared" ca="1" si="13"/>
        <v>0</v>
      </c>
      <c r="AE154" s="230" t="str">
        <f t="shared" ca="1" si="14"/>
        <v>0,00
0,00</v>
      </c>
    </row>
    <row r="155" spans="26:31" x14ac:dyDescent="0.25">
      <c r="Z155" s="33"/>
      <c r="AA155" s="228">
        <f t="shared" ca="1" si="11"/>
        <v>0</v>
      </c>
      <c r="AB155" s="228">
        <f t="shared" si="16"/>
        <v>159</v>
      </c>
      <c r="AC155" s="229">
        <f t="shared" ca="1" si="12"/>
        <v>0</v>
      </c>
      <c r="AD155" s="229">
        <f t="shared" ca="1" si="13"/>
        <v>0</v>
      </c>
      <c r="AE155" s="230" t="str">
        <f t="shared" ca="1" si="14"/>
        <v>0,00
0,00</v>
      </c>
    </row>
    <row r="156" spans="26:31" x14ac:dyDescent="0.25">
      <c r="Z156" s="33"/>
      <c r="AA156" s="228">
        <f t="shared" ca="1" si="11"/>
        <v>0</v>
      </c>
      <c r="AB156" s="228">
        <f t="shared" si="16"/>
        <v>160</v>
      </c>
      <c r="AC156" s="229">
        <f t="shared" ca="1" si="12"/>
        <v>0</v>
      </c>
      <c r="AD156" s="229">
        <f t="shared" ca="1" si="13"/>
        <v>0</v>
      </c>
      <c r="AE156" s="230" t="str">
        <f t="shared" ca="1" si="14"/>
        <v>0,00
0,00</v>
      </c>
    </row>
    <row r="157" spans="26:31" x14ac:dyDescent="0.25">
      <c r="Z157" s="33"/>
      <c r="AA157" s="228">
        <f t="shared" ca="1" si="11"/>
        <v>0</v>
      </c>
      <c r="AB157" s="228">
        <f t="shared" si="16"/>
        <v>161</v>
      </c>
      <c r="AC157" s="229">
        <f t="shared" ca="1" si="12"/>
        <v>0</v>
      </c>
      <c r="AD157" s="229">
        <f t="shared" ca="1" si="13"/>
        <v>0</v>
      </c>
      <c r="AE157" s="230" t="str">
        <f t="shared" ca="1" si="14"/>
        <v>0,00
0,00</v>
      </c>
    </row>
    <row r="158" spans="26:31" x14ac:dyDescent="0.25">
      <c r="Z158" s="33"/>
      <c r="AA158" s="228">
        <f t="shared" ca="1" si="11"/>
        <v>0</v>
      </c>
      <c r="AB158" s="228">
        <f t="shared" si="16"/>
        <v>162</v>
      </c>
      <c r="AC158" s="229">
        <f t="shared" ca="1" si="12"/>
        <v>0</v>
      </c>
      <c r="AD158" s="229">
        <f t="shared" ca="1" si="13"/>
        <v>0</v>
      </c>
      <c r="AE158" s="230" t="str">
        <f t="shared" ca="1" si="14"/>
        <v>0,00
0,00</v>
      </c>
    </row>
    <row r="159" spans="26:31" x14ac:dyDescent="0.25">
      <c r="Z159" s="33"/>
      <c r="AA159" s="228">
        <f t="shared" ca="1" si="11"/>
        <v>0</v>
      </c>
      <c r="AB159" s="228">
        <f t="shared" si="16"/>
        <v>163</v>
      </c>
      <c r="AC159" s="229">
        <f t="shared" ca="1" si="12"/>
        <v>0</v>
      </c>
      <c r="AD159" s="229">
        <f t="shared" ca="1" si="13"/>
        <v>0</v>
      </c>
      <c r="AE159" s="230" t="str">
        <f t="shared" ca="1" si="14"/>
        <v>0,00
0,00</v>
      </c>
    </row>
    <row r="160" spans="26:31" x14ac:dyDescent="0.25">
      <c r="Z160" s="33"/>
      <c r="AA160" s="228">
        <f t="shared" ca="1" si="11"/>
        <v>0</v>
      </c>
      <c r="AB160" s="228">
        <f t="shared" si="16"/>
        <v>164</v>
      </c>
      <c r="AC160" s="229">
        <f t="shared" ca="1" si="12"/>
        <v>0</v>
      </c>
      <c r="AD160" s="229">
        <f t="shared" ca="1" si="13"/>
        <v>0</v>
      </c>
      <c r="AE160" s="230" t="str">
        <f t="shared" ca="1" si="14"/>
        <v>0,00
0,00</v>
      </c>
    </row>
    <row r="161" spans="26:31" x14ac:dyDescent="0.25">
      <c r="Z161" s="33"/>
      <c r="AA161" s="228">
        <f t="shared" ca="1" si="11"/>
        <v>0</v>
      </c>
      <c r="AB161" s="228">
        <f t="shared" si="16"/>
        <v>165</v>
      </c>
      <c r="AC161" s="229">
        <f t="shared" ca="1" si="12"/>
        <v>0</v>
      </c>
      <c r="AD161" s="229">
        <f t="shared" ca="1" si="13"/>
        <v>0</v>
      </c>
      <c r="AE161" s="230" t="str">
        <f t="shared" ca="1" si="14"/>
        <v>0,00
0,00</v>
      </c>
    </row>
    <row r="162" spans="26:31" x14ac:dyDescent="0.25">
      <c r="Z162" s="33"/>
      <c r="AA162" s="228">
        <f t="shared" ca="1" si="11"/>
        <v>0</v>
      </c>
      <c r="AB162" s="228">
        <f t="shared" si="16"/>
        <v>166</v>
      </c>
      <c r="AC162" s="229">
        <f t="shared" ca="1" si="12"/>
        <v>0</v>
      </c>
      <c r="AD162" s="229">
        <f t="shared" ca="1" si="13"/>
        <v>0</v>
      </c>
      <c r="AE162" s="230" t="str">
        <f t="shared" ca="1" si="14"/>
        <v>0,00
0,00</v>
      </c>
    </row>
    <row r="163" spans="26:31" x14ac:dyDescent="0.25">
      <c r="Z163" s="33"/>
      <c r="AA163" s="228">
        <f t="shared" ca="1" si="11"/>
        <v>0</v>
      </c>
      <c r="AB163" s="228">
        <f t="shared" si="16"/>
        <v>167</v>
      </c>
      <c r="AC163" s="229">
        <f t="shared" ca="1" si="12"/>
        <v>0</v>
      </c>
      <c r="AD163" s="229">
        <f t="shared" ca="1" si="13"/>
        <v>0</v>
      </c>
      <c r="AE163" s="230" t="str">
        <f t="shared" ca="1" si="14"/>
        <v>0,00
0,00</v>
      </c>
    </row>
    <row r="164" spans="26:31" x14ac:dyDescent="0.25">
      <c r="Z164" s="33"/>
      <c r="AA164" s="228">
        <f t="shared" ca="1" si="11"/>
        <v>0</v>
      </c>
      <c r="AB164" s="228">
        <f t="shared" si="16"/>
        <v>168</v>
      </c>
      <c r="AC164" s="229">
        <f t="shared" ca="1" si="12"/>
        <v>0</v>
      </c>
      <c r="AD164" s="229">
        <f t="shared" ca="1" si="13"/>
        <v>0</v>
      </c>
      <c r="AE164" s="230" t="str">
        <f t="shared" ca="1" si="14"/>
        <v>0,00
0,00</v>
      </c>
    </row>
    <row r="165" spans="26:31" x14ac:dyDescent="0.25">
      <c r="Z165" s="33"/>
      <c r="AA165" s="228">
        <f t="shared" ca="1" si="11"/>
        <v>0</v>
      </c>
      <c r="AB165" s="228">
        <f t="shared" si="16"/>
        <v>169</v>
      </c>
      <c r="AC165" s="229">
        <f t="shared" ca="1" si="12"/>
        <v>0</v>
      </c>
      <c r="AD165" s="229">
        <f t="shared" ca="1" si="13"/>
        <v>0</v>
      </c>
      <c r="AE165" s="230" t="str">
        <f t="shared" ca="1" si="14"/>
        <v>0,00
0,00</v>
      </c>
    </row>
    <row r="166" spans="26:31" x14ac:dyDescent="0.25">
      <c r="Z166" s="33"/>
      <c r="AA166" s="228">
        <f t="shared" ca="1" si="11"/>
        <v>0</v>
      </c>
      <c r="AB166" s="228">
        <f t="shared" si="16"/>
        <v>170</v>
      </c>
      <c r="AC166" s="229">
        <f t="shared" ca="1" si="12"/>
        <v>0</v>
      </c>
      <c r="AD166" s="229">
        <f t="shared" ca="1" si="13"/>
        <v>0</v>
      </c>
      <c r="AE166" s="230" t="str">
        <f t="shared" ca="1" si="14"/>
        <v>0,00
0,00</v>
      </c>
    </row>
    <row r="167" spans="26:31" x14ac:dyDescent="0.25">
      <c r="Z167" s="33"/>
      <c r="AA167" s="228">
        <f t="shared" ca="1" si="11"/>
        <v>0</v>
      </c>
      <c r="AB167" s="228">
        <f t="shared" si="16"/>
        <v>171</v>
      </c>
      <c r="AC167" s="229">
        <f t="shared" ca="1" si="12"/>
        <v>0</v>
      </c>
      <c r="AD167" s="229">
        <f t="shared" ca="1" si="13"/>
        <v>0</v>
      </c>
      <c r="AE167" s="230" t="str">
        <f t="shared" ca="1" si="14"/>
        <v>0,00
0,00</v>
      </c>
    </row>
    <row r="168" spans="26:31" x14ac:dyDescent="0.25">
      <c r="Z168" s="33"/>
      <c r="AA168" s="228">
        <f t="shared" ca="1" si="11"/>
        <v>0</v>
      </c>
      <c r="AB168" s="228">
        <f t="shared" si="16"/>
        <v>172</v>
      </c>
      <c r="AC168" s="229">
        <f t="shared" ca="1" si="12"/>
        <v>0</v>
      </c>
      <c r="AD168" s="229">
        <f t="shared" ca="1" si="13"/>
        <v>0</v>
      </c>
      <c r="AE168" s="230" t="str">
        <f t="shared" ca="1" si="14"/>
        <v>0,00
0,00</v>
      </c>
    </row>
    <row r="169" spans="26:31" x14ac:dyDescent="0.25">
      <c r="Z169" s="33"/>
      <c r="AA169" s="228">
        <f t="shared" ca="1" si="11"/>
        <v>0</v>
      </c>
      <c r="AB169" s="228">
        <f t="shared" si="16"/>
        <v>173</v>
      </c>
      <c r="AC169" s="229">
        <f t="shared" ca="1" si="12"/>
        <v>0</v>
      </c>
      <c r="AD169" s="229">
        <f t="shared" ca="1" si="13"/>
        <v>0</v>
      </c>
      <c r="AE169" s="230" t="str">
        <f t="shared" ca="1" si="14"/>
        <v>0,00
0,00</v>
      </c>
    </row>
    <row r="170" spans="26:31" x14ac:dyDescent="0.25">
      <c r="Z170" s="33"/>
      <c r="AA170" s="228">
        <f t="shared" ca="1" si="11"/>
        <v>0</v>
      </c>
      <c r="AB170" s="228">
        <f t="shared" si="16"/>
        <v>174</v>
      </c>
      <c r="AC170" s="229">
        <f t="shared" ca="1" si="12"/>
        <v>0</v>
      </c>
      <c r="AD170" s="229">
        <f t="shared" ca="1" si="13"/>
        <v>0</v>
      </c>
      <c r="AE170" s="230" t="str">
        <f t="shared" ca="1" si="14"/>
        <v>0,00
0,00</v>
      </c>
    </row>
    <row r="171" spans="26:31" x14ac:dyDescent="0.25">
      <c r="Z171" s="33"/>
      <c r="AA171" s="228">
        <f t="shared" ca="1" si="11"/>
        <v>0</v>
      </c>
      <c r="AB171" s="228">
        <f t="shared" si="16"/>
        <v>175</v>
      </c>
      <c r="AC171" s="229">
        <f t="shared" ca="1" si="12"/>
        <v>0</v>
      </c>
      <c r="AD171" s="229">
        <f t="shared" ca="1" si="13"/>
        <v>0</v>
      </c>
      <c r="AE171" s="230" t="str">
        <f t="shared" ca="1" si="14"/>
        <v>0,00
0,00</v>
      </c>
    </row>
    <row r="172" spans="26:31" x14ac:dyDescent="0.25">
      <c r="Z172" s="33"/>
      <c r="AA172" s="228">
        <f t="shared" ca="1" si="11"/>
        <v>0</v>
      </c>
      <c r="AB172" s="228">
        <f t="shared" si="16"/>
        <v>176</v>
      </c>
      <c r="AC172" s="229">
        <f t="shared" ca="1" si="12"/>
        <v>0</v>
      </c>
      <c r="AD172" s="229">
        <f t="shared" ca="1" si="13"/>
        <v>0</v>
      </c>
      <c r="AE172" s="230" t="str">
        <f t="shared" ca="1" si="14"/>
        <v>0,00
0,00</v>
      </c>
    </row>
    <row r="173" spans="26:31" x14ac:dyDescent="0.25">
      <c r="Z173" s="33"/>
      <c r="AA173" s="228">
        <f t="shared" ca="1" si="11"/>
        <v>0</v>
      </c>
      <c r="AB173" s="228">
        <f t="shared" si="16"/>
        <v>177</v>
      </c>
      <c r="AC173" s="229">
        <f t="shared" ca="1" si="12"/>
        <v>0</v>
      </c>
      <c r="AD173" s="229">
        <f t="shared" ca="1" si="13"/>
        <v>0</v>
      </c>
      <c r="AE173" s="230" t="str">
        <f t="shared" ca="1" si="14"/>
        <v>0,00
0,00</v>
      </c>
    </row>
    <row r="174" spans="26:31" x14ac:dyDescent="0.25">
      <c r="Z174" s="33"/>
      <c r="AA174" s="228">
        <f t="shared" ca="1" si="11"/>
        <v>0</v>
      </c>
      <c r="AB174" s="228">
        <f t="shared" si="16"/>
        <v>178</v>
      </c>
      <c r="AC174" s="229">
        <f t="shared" ca="1" si="12"/>
        <v>0</v>
      </c>
      <c r="AD174" s="229">
        <f t="shared" ca="1" si="13"/>
        <v>0</v>
      </c>
      <c r="AE174" s="230" t="str">
        <f t="shared" ca="1" si="14"/>
        <v>0,00
0,00</v>
      </c>
    </row>
    <row r="175" spans="26:31" x14ac:dyDescent="0.25">
      <c r="Z175" s="33"/>
      <c r="AA175" s="228">
        <f t="shared" ca="1" si="11"/>
        <v>0</v>
      </c>
      <c r="AB175" s="228">
        <f t="shared" si="16"/>
        <v>179</v>
      </c>
      <c r="AC175" s="229">
        <f t="shared" ca="1" si="12"/>
        <v>0</v>
      </c>
      <c r="AD175" s="229">
        <f t="shared" ca="1" si="13"/>
        <v>0</v>
      </c>
      <c r="AE175" s="230" t="str">
        <f t="shared" ca="1" si="14"/>
        <v>0,00
0,00</v>
      </c>
    </row>
    <row r="176" spans="26:31" x14ac:dyDescent="0.25">
      <c r="Z176" s="33"/>
      <c r="AA176" s="228">
        <f t="shared" ca="1" si="11"/>
        <v>0</v>
      </c>
      <c r="AB176" s="228">
        <f t="shared" si="16"/>
        <v>180</v>
      </c>
      <c r="AC176" s="229">
        <f t="shared" ca="1" si="12"/>
        <v>0</v>
      </c>
      <c r="AD176" s="229">
        <f t="shared" ca="1" si="13"/>
        <v>0</v>
      </c>
      <c r="AE176" s="230" t="str">
        <f t="shared" ca="1" si="14"/>
        <v>0,00
0,00</v>
      </c>
    </row>
    <row r="177" spans="26:31" x14ac:dyDescent="0.25">
      <c r="Z177" s="33"/>
      <c r="AA177" s="228">
        <f t="shared" ca="1" si="11"/>
        <v>0</v>
      </c>
      <c r="AB177" s="228">
        <f t="shared" si="16"/>
        <v>181</v>
      </c>
      <c r="AC177" s="229">
        <f t="shared" ca="1" si="12"/>
        <v>0</v>
      </c>
      <c r="AD177" s="229">
        <f t="shared" ca="1" si="13"/>
        <v>0</v>
      </c>
      <c r="AE177" s="230" t="str">
        <f t="shared" ca="1" si="14"/>
        <v>0,00
0,00</v>
      </c>
    </row>
    <row r="178" spans="26:31" x14ac:dyDescent="0.25">
      <c r="Z178" s="33"/>
      <c r="AA178" s="228">
        <f t="shared" ca="1" si="11"/>
        <v>0</v>
      </c>
      <c r="AB178" s="228">
        <f t="shared" si="16"/>
        <v>182</v>
      </c>
      <c r="AC178" s="229">
        <f t="shared" ca="1" si="12"/>
        <v>0</v>
      </c>
      <c r="AD178" s="229">
        <f t="shared" ca="1" si="13"/>
        <v>0</v>
      </c>
      <c r="AE178" s="230" t="str">
        <f t="shared" ca="1" si="14"/>
        <v>0,00
0,00</v>
      </c>
    </row>
    <row r="179" spans="26:31" x14ac:dyDescent="0.25">
      <c r="Z179" s="33"/>
      <c r="AA179" s="228">
        <f t="shared" ca="1" si="11"/>
        <v>0</v>
      </c>
      <c r="AB179" s="228">
        <f t="shared" si="16"/>
        <v>183</v>
      </c>
      <c r="AC179" s="229">
        <f t="shared" ca="1" si="12"/>
        <v>0</v>
      </c>
      <c r="AD179" s="229">
        <f t="shared" ca="1" si="13"/>
        <v>0</v>
      </c>
      <c r="AE179" s="230" t="str">
        <f t="shared" ca="1" si="14"/>
        <v>0,00
0,00</v>
      </c>
    </row>
    <row r="180" spans="26:31" x14ac:dyDescent="0.25">
      <c r="Z180" s="33"/>
      <c r="AA180" s="228">
        <f t="shared" ca="1" si="11"/>
        <v>0</v>
      </c>
      <c r="AB180" s="228">
        <f t="shared" si="16"/>
        <v>184</v>
      </c>
      <c r="AC180" s="229">
        <f t="shared" ca="1" si="12"/>
        <v>0</v>
      </c>
      <c r="AD180" s="229">
        <f t="shared" ca="1" si="13"/>
        <v>0</v>
      </c>
      <c r="AE180" s="230" t="str">
        <f t="shared" ca="1" si="14"/>
        <v>0,00
0,00</v>
      </c>
    </row>
    <row r="181" spans="26:31" x14ac:dyDescent="0.25">
      <c r="Z181" s="33"/>
      <c r="AA181" s="228">
        <f t="shared" ca="1" si="11"/>
        <v>0</v>
      </c>
      <c r="AB181" s="228">
        <f t="shared" si="16"/>
        <v>185</v>
      </c>
      <c r="AC181" s="229">
        <f t="shared" ca="1" si="12"/>
        <v>0</v>
      </c>
      <c r="AD181" s="229">
        <f t="shared" ca="1" si="13"/>
        <v>0</v>
      </c>
      <c r="AE181" s="230" t="str">
        <f t="shared" ca="1" si="14"/>
        <v>0,00
0,00</v>
      </c>
    </row>
    <row r="182" spans="26:31" x14ac:dyDescent="0.25">
      <c r="Z182" s="33"/>
      <c r="AA182" s="228">
        <f t="shared" ca="1" si="11"/>
        <v>0</v>
      </c>
      <c r="AB182" s="228">
        <f t="shared" si="16"/>
        <v>186</v>
      </c>
      <c r="AC182" s="229">
        <f t="shared" ca="1" si="12"/>
        <v>0</v>
      </c>
      <c r="AD182" s="229">
        <f t="shared" ca="1" si="13"/>
        <v>0</v>
      </c>
      <c r="AE182" s="230" t="str">
        <f t="shared" ca="1" si="14"/>
        <v>0,00
0,00</v>
      </c>
    </row>
    <row r="183" spans="26:31" x14ac:dyDescent="0.25">
      <c r="Z183" s="33"/>
      <c r="AA183" s="228">
        <f t="shared" ca="1" si="11"/>
        <v>0</v>
      </c>
      <c r="AB183" s="228">
        <f t="shared" si="16"/>
        <v>187</v>
      </c>
      <c r="AC183" s="229">
        <f t="shared" ca="1" si="12"/>
        <v>0</v>
      </c>
      <c r="AD183" s="229">
        <f t="shared" ca="1" si="13"/>
        <v>0</v>
      </c>
      <c r="AE183" s="230" t="str">
        <f t="shared" ca="1" si="14"/>
        <v>0,00
0,00</v>
      </c>
    </row>
    <row r="184" spans="26:31" x14ac:dyDescent="0.25">
      <c r="Z184" s="33"/>
      <c r="AA184" s="228">
        <f t="shared" ca="1" si="11"/>
        <v>0</v>
      </c>
      <c r="AB184" s="228">
        <f t="shared" si="16"/>
        <v>188</v>
      </c>
      <c r="AC184" s="229">
        <f t="shared" ca="1" si="12"/>
        <v>0</v>
      </c>
      <c r="AD184" s="229">
        <f t="shared" ca="1" si="13"/>
        <v>0</v>
      </c>
      <c r="AE184" s="230" t="str">
        <f t="shared" ca="1" si="14"/>
        <v>0,00
0,00</v>
      </c>
    </row>
    <row r="185" spans="26:31" x14ac:dyDescent="0.25">
      <c r="Z185" s="33"/>
      <c r="AA185" s="228">
        <f t="shared" ca="1" si="11"/>
        <v>0</v>
      </c>
      <c r="AB185" s="228">
        <f t="shared" si="16"/>
        <v>189</v>
      </c>
      <c r="AC185" s="229">
        <f t="shared" ca="1" si="12"/>
        <v>0</v>
      </c>
      <c r="AD185" s="229">
        <f t="shared" ca="1" si="13"/>
        <v>0</v>
      </c>
      <c r="AE185" s="230" t="str">
        <f t="shared" ca="1" si="14"/>
        <v>0,00
0,00</v>
      </c>
    </row>
    <row r="186" spans="26:31" x14ac:dyDescent="0.25">
      <c r="Z186" s="33"/>
      <c r="AA186" s="228">
        <f t="shared" ca="1" si="11"/>
        <v>0</v>
      </c>
      <c r="AB186" s="228">
        <f t="shared" si="16"/>
        <v>190</v>
      </c>
      <c r="AC186" s="229">
        <f t="shared" ca="1" si="12"/>
        <v>0</v>
      </c>
      <c r="AD186" s="229">
        <f t="shared" ca="1" si="13"/>
        <v>0</v>
      </c>
      <c r="AE186" s="230" t="str">
        <f t="shared" ca="1" si="14"/>
        <v>0,00
0,00</v>
      </c>
    </row>
    <row r="187" spans="26:31" x14ac:dyDescent="0.25">
      <c r="Z187" s="33"/>
      <c r="AA187" s="228">
        <f t="shared" ca="1" si="11"/>
        <v>0</v>
      </c>
      <c r="AB187" s="228">
        <f t="shared" si="16"/>
        <v>191</v>
      </c>
      <c r="AC187" s="229">
        <f t="shared" ca="1" si="12"/>
        <v>0</v>
      </c>
      <c r="AD187" s="229">
        <f t="shared" ca="1" si="13"/>
        <v>0</v>
      </c>
      <c r="AE187" s="230" t="str">
        <f t="shared" ca="1" si="14"/>
        <v>0,00
0,00</v>
      </c>
    </row>
    <row r="188" spans="26:31" x14ac:dyDescent="0.25">
      <c r="Z188" s="33"/>
      <c r="AA188" s="228">
        <f t="shared" ca="1" si="11"/>
        <v>0</v>
      </c>
      <c r="AB188" s="228">
        <f t="shared" si="16"/>
        <v>192</v>
      </c>
      <c r="AC188" s="229">
        <f t="shared" ca="1" si="12"/>
        <v>0</v>
      </c>
      <c r="AD188" s="229">
        <f t="shared" ca="1" si="13"/>
        <v>0</v>
      </c>
      <c r="AE188" s="230" t="str">
        <f t="shared" ca="1" si="14"/>
        <v>0,00
0,00</v>
      </c>
    </row>
    <row r="189" spans="26:31" x14ac:dyDescent="0.25">
      <c r="Z189" s="33"/>
      <c r="AA189" s="228">
        <f t="shared" ca="1" si="11"/>
        <v>0</v>
      </c>
      <c r="AB189" s="228">
        <f t="shared" si="16"/>
        <v>193</v>
      </c>
      <c r="AC189" s="229">
        <f t="shared" ca="1" si="12"/>
        <v>0</v>
      </c>
      <c r="AD189" s="229">
        <f t="shared" ca="1" si="13"/>
        <v>0</v>
      </c>
      <c r="AE189" s="230" t="str">
        <f t="shared" ca="1" si="14"/>
        <v>0,00
0,00</v>
      </c>
    </row>
    <row r="190" spans="26:31" x14ac:dyDescent="0.25">
      <c r="Z190" s="33"/>
      <c r="AA190" s="228">
        <f t="shared" ca="1" si="11"/>
        <v>0</v>
      </c>
      <c r="AB190" s="228">
        <f t="shared" si="16"/>
        <v>194</v>
      </c>
      <c r="AC190" s="229">
        <f t="shared" ca="1" si="12"/>
        <v>0</v>
      </c>
      <c r="AD190" s="229">
        <f t="shared" ca="1" si="13"/>
        <v>0</v>
      </c>
      <c r="AE190" s="230" t="str">
        <f t="shared" ca="1" si="14"/>
        <v>0,00
0,00</v>
      </c>
    </row>
    <row r="191" spans="26:31" x14ac:dyDescent="0.25">
      <c r="Z191" s="33"/>
      <c r="AA191" s="228">
        <f t="shared" ca="1" si="11"/>
        <v>0</v>
      </c>
      <c r="AB191" s="228">
        <f t="shared" si="16"/>
        <v>195</v>
      </c>
      <c r="AC191" s="229">
        <f t="shared" ca="1" si="12"/>
        <v>0</v>
      </c>
      <c r="AD191" s="229">
        <f t="shared" ca="1" si="13"/>
        <v>0</v>
      </c>
      <c r="AE191" s="230" t="str">
        <f t="shared" ca="1" si="14"/>
        <v>0,00
0,00</v>
      </c>
    </row>
    <row r="192" spans="26:31" x14ac:dyDescent="0.25">
      <c r="Z192" s="33"/>
      <c r="AA192" s="228">
        <f t="shared" ca="1" si="11"/>
        <v>0</v>
      </c>
      <c r="AB192" s="228">
        <f t="shared" si="16"/>
        <v>196</v>
      </c>
      <c r="AC192" s="229">
        <f t="shared" ca="1" si="12"/>
        <v>0</v>
      </c>
      <c r="AD192" s="229">
        <f t="shared" ca="1" si="13"/>
        <v>0</v>
      </c>
      <c r="AE192" s="230" t="str">
        <f t="shared" ca="1" si="14"/>
        <v>0,00
0,00</v>
      </c>
    </row>
    <row r="193" spans="26:31" x14ac:dyDescent="0.25">
      <c r="Z193" s="33"/>
      <c r="AA193" s="228">
        <f t="shared" ca="1" si="11"/>
        <v>0</v>
      </c>
      <c r="AB193" s="228">
        <f t="shared" si="16"/>
        <v>197</v>
      </c>
      <c r="AC193" s="229">
        <f t="shared" ca="1" si="12"/>
        <v>0</v>
      </c>
      <c r="AD193" s="229">
        <f t="shared" ca="1" si="13"/>
        <v>0</v>
      </c>
      <c r="AE193" s="230" t="str">
        <f t="shared" ca="1" si="14"/>
        <v>0,00
0,00</v>
      </c>
    </row>
    <row r="194" spans="26:31" x14ac:dyDescent="0.25">
      <c r="Z194" s="33"/>
      <c r="AA194" s="228">
        <f t="shared" ca="1" si="11"/>
        <v>0</v>
      </c>
      <c r="AB194" s="228">
        <f t="shared" si="16"/>
        <v>198</v>
      </c>
      <c r="AC194" s="229">
        <f t="shared" ca="1" si="12"/>
        <v>0</v>
      </c>
      <c r="AD194" s="229">
        <f t="shared" ca="1" si="13"/>
        <v>0</v>
      </c>
      <c r="AE194" s="230" t="str">
        <f t="shared" ca="1" si="14"/>
        <v>0,00
0,00</v>
      </c>
    </row>
    <row r="195" spans="26:31" x14ac:dyDescent="0.25">
      <c r="Z195" s="33"/>
      <c r="AA195" s="228">
        <f t="shared" ca="1" si="11"/>
        <v>0</v>
      </c>
      <c r="AB195" s="228">
        <f t="shared" si="16"/>
        <v>199</v>
      </c>
      <c r="AC195" s="229">
        <f t="shared" ca="1" si="12"/>
        <v>0</v>
      </c>
      <c r="AD195" s="229">
        <f t="shared" ca="1" si="13"/>
        <v>0</v>
      </c>
      <c r="AE195" s="230" t="str">
        <f t="shared" ca="1" si="14"/>
        <v>0,00
0,00</v>
      </c>
    </row>
    <row r="196" spans="26:31" x14ac:dyDescent="0.25">
      <c r="Z196" s="33"/>
      <c r="AA196" s="228">
        <f t="shared" ca="1" si="11"/>
        <v>0</v>
      </c>
      <c r="AB196" s="228">
        <f t="shared" si="16"/>
        <v>200</v>
      </c>
      <c r="AC196" s="229">
        <f t="shared" ca="1" si="12"/>
        <v>0</v>
      </c>
      <c r="AD196" s="229">
        <f t="shared" ca="1" si="13"/>
        <v>0</v>
      </c>
      <c r="AE196" s="230" t="str">
        <f t="shared" ca="1" si="14"/>
        <v>0,00
0,00</v>
      </c>
    </row>
    <row r="197" spans="26:31" x14ac:dyDescent="0.25">
      <c r="Z197" s="33"/>
      <c r="AA197" s="228">
        <f t="shared" ca="1" si="11"/>
        <v>0</v>
      </c>
      <c r="AB197" s="228">
        <f t="shared" si="16"/>
        <v>201</v>
      </c>
      <c r="AC197" s="229">
        <f t="shared" ca="1" si="12"/>
        <v>0</v>
      </c>
      <c r="AD197" s="229">
        <f t="shared" ca="1" si="13"/>
        <v>0</v>
      </c>
      <c r="AE197" s="230" t="str">
        <f t="shared" ca="1" si="14"/>
        <v>0,00
0,00</v>
      </c>
    </row>
    <row r="198" spans="26:31" x14ac:dyDescent="0.25">
      <c r="Z198" s="33"/>
      <c r="AA198" s="228">
        <f t="shared" ca="1" si="11"/>
        <v>0</v>
      </c>
      <c r="AB198" s="228">
        <f t="shared" si="16"/>
        <v>202</v>
      </c>
      <c r="AC198" s="229">
        <f t="shared" ca="1" si="12"/>
        <v>0</v>
      </c>
      <c r="AD198" s="229">
        <f t="shared" ca="1" si="13"/>
        <v>0</v>
      </c>
      <c r="AE198" s="230" t="str">
        <f t="shared" ca="1" si="14"/>
        <v>0,00
0,00</v>
      </c>
    </row>
    <row r="199" spans="26:31" x14ac:dyDescent="0.25">
      <c r="Z199" s="33"/>
      <c r="AA199" s="228">
        <f t="shared" ca="1" si="11"/>
        <v>0</v>
      </c>
      <c r="AB199" s="228">
        <f t="shared" si="16"/>
        <v>203</v>
      </c>
      <c r="AC199" s="229">
        <f t="shared" ca="1" si="12"/>
        <v>0</v>
      </c>
      <c r="AD199" s="229">
        <f t="shared" ca="1" si="13"/>
        <v>0</v>
      </c>
      <c r="AE199" s="230" t="str">
        <f t="shared" ca="1" si="14"/>
        <v>0,00
0,00</v>
      </c>
    </row>
    <row r="200" spans="26:31" x14ac:dyDescent="0.25">
      <c r="Z200" s="33"/>
      <c r="AA200" s="228">
        <f t="shared" ca="1" si="11"/>
        <v>0</v>
      </c>
      <c r="AB200" s="228">
        <f t="shared" si="16"/>
        <v>204</v>
      </c>
      <c r="AC200" s="229">
        <f t="shared" ca="1" si="12"/>
        <v>0</v>
      </c>
      <c r="AD200" s="229">
        <f t="shared" ca="1" si="13"/>
        <v>0</v>
      </c>
      <c r="AE200" s="230" t="str">
        <f t="shared" ca="1" si="14"/>
        <v>0,00
0,00</v>
      </c>
    </row>
    <row r="201" spans="26:31" x14ac:dyDescent="0.25">
      <c r="Z201" s="33"/>
      <c r="AA201" s="228">
        <f t="shared" ca="1" si="11"/>
        <v>0</v>
      </c>
      <c r="AB201" s="228">
        <f t="shared" si="16"/>
        <v>205</v>
      </c>
      <c r="AC201" s="229">
        <f t="shared" ca="1" si="12"/>
        <v>0</v>
      </c>
      <c r="AD201" s="229">
        <f t="shared" ca="1" si="13"/>
        <v>0</v>
      </c>
      <c r="AE201" s="230" t="str">
        <f t="shared" ca="1" si="14"/>
        <v>0,00
0,00</v>
      </c>
    </row>
    <row r="202" spans="26:31" x14ac:dyDescent="0.25">
      <c r="Z202" s="33"/>
      <c r="AA202" s="228">
        <f t="shared" ca="1" si="11"/>
        <v>0</v>
      </c>
      <c r="AB202" s="228">
        <f t="shared" si="16"/>
        <v>206</v>
      </c>
      <c r="AC202" s="229">
        <f t="shared" ca="1" si="12"/>
        <v>0</v>
      </c>
      <c r="AD202" s="229">
        <f t="shared" ca="1" si="13"/>
        <v>0</v>
      </c>
      <c r="AE202" s="230" t="str">
        <f t="shared" ca="1" si="14"/>
        <v>0,00
0,00</v>
      </c>
    </row>
    <row r="203" spans="26:31" x14ac:dyDescent="0.25">
      <c r="Z203" s="33"/>
      <c r="AA203" s="228">
        <f t="shared" ca="1" si="11"/>
        <v>0</v>
      </c>
      <c r="AB203" s="228">
        <f t="shared" si="16"/>
        <v>207</v>
      </c>
      <c r="AC203" s="229">
        <f t="shared" ca="1" si="12"/>
        <v>0</v>
      </c>
      <c r="AD203" s="229">
        <f t="shared" ca="1" si="13"/>
        <v>0</v>
      </c>
      <c r="AE203" s="230" t="str">
        <f t="shared" ca="1" si="14"/>
        <v>0,00
0,00</v>
      </c>
    </row>
    <row r="204" spans="26:31" x14ac:dyDescent="0.25">
      <c r="Z204" s="33"/>
      <c r="AA204" s="228">
        <f t="shared" ca="1" si="11"/>
        <v>0</v>
      </c>
      <c r="AB204" s="228">
        <f t="shared" si="16"/>
        <v>208</v>
      </c>
      <c r="AC204" s="229">
        <f t="shared" ca="1" si="12"/>
        <v>0</v>
      </c>
      <c r="AD204" s="229">
        <f t="shared" ca="1" si="13"/>
        <v>0</v>
      </c>
      <c r="AE204" s="230" t="str">
        <f t="shared" ca="1" si="14"/>
        <v>0,00
0,00</v>
      </c>
    </row>
    <row r="205" spans="26:31" x14ac:dyDescent="0.25">
      <c r="Z205" s="33"/>
      <c r="AA205" s="228">
        <f t="shared" ca="1" si="11"/>
        <v>0</v>
      </c>
      <c r="AB205" s="228">
        <f t="shared" ref="AB205:AB254" si="17">+AB204+1</f>
        <v>209</v>
      </c>
      <c r="AC205" s="229">
        <f t="shared" ca="1" si="12"/>
        <v>0</v>
      </c>
      <c r="AD205" s="229">
        <f t="shared" ca="1" si="13"/>
        <v>0</v>
      </c>
      <c r="AE205" s="230" t="str">
        <f t="shared" ca="1" si="14"/>
        <v>0,00
0,00</v>
      </c>
    </row>
    <row r="206" spans="26:31" x14ac:dyDescent="0.25">
      <c r="Z206" s="33"/>
      <c r="AA206" s="228">
        <f t="shared" ca="1" si="11"/>
        <v>0</v>
      </c>
      <c r="AB206" s="228">
        <f t="shared" si="17"/>
        <v>210</v>
      </c>
      <c r="AC206" s="229">
        <f t="shared" ca="1" si="12"/>
        <v>0</v>
      </c>
      <c r="AD206" s="229">
        <f t="shared" ca="1" si="13"/>
        <v>0</v>
      </c>
      <c r="AE206" s="230" t="str">
        <f t="shared" ca="1" si="14"/>
        <v>0,00
0,00</v>
      </c>
    </row>
    <row r="207" spans="26:31" x14ac:dyDescent="0.25">
      <c r="Z207" s="33"/>
      <c r="AA207" s="228">
        <f t="shared" ca="1" si="11"/>
        <v>0</v>
      </c>
      <c r="AB207" s="228">
        <f t="shared" si="17"/>
        <v>211</v>
      </c>
      <c r="AC207" s="229">
        <f t="shared" ca="1" si="12"/>
        <v>0</v>
      </c>
      <c r="AD207" s="229">
        <f t="shared" ca="1" si="13"/>
        <v>0</v>
      </c>
      <c r="AE207" s="230" t="str">
        <f t="shared" ca="1" si="14"/>
        <v>0,00
0,00</v>
      </c>
    </row>
    <row r="208" spans="26:31" x14ac:dyDescent="0.25">
      <c r="Z208" s="33"/>
      <c r="AA208" s="228">
        <f t="shared" ca="1" si="11"/>
        <v>0</v>
      </c>
      <c r="AB208" s="228">
        <f t="shared" si="17"/>
        <v>212</v>
      </c>
      <c r="AC208" s="229">
        <f t="shared" ca="1" si="12"/>
        <v>0</v>
      </c>
      <c r="AD208" s="229">
        <f t="shared" ca="1" si="13"/>
        <v>0</v>
      </c>
      <c r="AE208" s="230" t="str">
        <f t="shared" ca="1" si="14"/>
        <v>0,00
0,00</v>
      </c>
    </row>
    <row r="209" spans="26:31" x14ac:dyDescent="0.25">
      <c r="Z209" s="33"/>
      <c r="AA209" s="228">
        <f t="shared" ca="1" si="11"/>
        <v>0</v>
      </c>
      <c r="AB209" s="228">
        <f t="shared" si="17"/>
        <v>213</v>
      </c>
      <c r="AC209" s="229">
        <f t="shared" ca="1" si="12"/>
        <v>0</v>
      </c>
      <c r="AD209" s="229">
        <f t="shared" ca="1" si="13"/>
        <v>0</v>
      </c>
      <c r="AE209" s="230" t="str">
        <f t="shared" ca="1" si="14"/>
        <v>0,00
0,00</v>
      </c>
    </row>
    <row r="210" spans="26:31" x14ac:dyDescent="0.25">
      <c r="Z210" s="33"/>
      <c r="AA210" s="228">
        <f t="shared" ca="1" si="11"/>
        <v>0</v>
      </c>
      <c r="AB210" s="228">
        <f t="shared" si="17"/>
        <v>214</v>
      </c>
      <c r="AC210" s="229">
        <f t="shared" ca="1" si="12"/>
        <v>0</v>
      </c>
      <c r="AD210" s="229">
        <f t="shared" ca="1" si="13"/>
        <v>0</v>
      </c>
      <c r="AE210" s="230" t="str">
        <f t="shared" ca="1" si="14"/>
        <v>0,00
0,00</v>
      </c>
    </row>
    <row r="211" spans="26:31" x14ac:dyDescent="0.25">
      <c r="Z211" s="33"/>
      <c r="AA211" s="228">
        <f t="shared" ca="1" si="11"/>
        <v>0</v>
      </c>
      <c r="AB211" s="228">
        <f t="shared" si="17"/>
        <v>215</v>
      </c>
      <c r="AC211" s="229">
        <f t="shared" ca="1" si="12"/>
        <v>0</v>
      </c>
      <c r="AD211" s="229">
        <f t="shared" ca="1" si="13"/>
        <v>0</v>
      </c>
      <c r="AE211" s="230" t="str">
        <f t="shared" ca="1" si="14"/>
        <v>0,00
0,00</v>
      </c>
    </row>
    <row r="212" spans="26:31" x14ac:dyDescent="0.25">
      <c r="Z212" s="33"/>
      <c r="AA212" s="228">
        <f t="shared" ca="1" si="11"/>
        <v>0</v>
      </c>
      <c r="AB212" s="228">
        <f t="shared" si="17"/>
        <v>216</v>
      </c>
      <c r="AC212" s="229">
        <f t="shared" ca="1" si="12"/>
        <v>0</v>
      </c>
      <c r="AD212" s="229">
        <f t="shared" ca="1" si="13"/>
        <v>0</v>
      </c>
      <c r="AE212" s="230" t="str">
        <f t="shared" ca="1" si="14"/>
        <v>0,00
0,00</v>
      </c>
    </row>
    <row r="213" spans="26:31" x14ac:dyDescent="0.25">
      <c r="Z213" s="33"/>
      <c r="AA213" s="228">
        <f t="shared" ca="1" si="11"/>
        <v>0</v>
      </c>
      <c r="AB213" s="228">
        <f t="shared" si="17"/>
        <v>217</v>
      </c>
      <c r="AC213" s="229">
        <f t="shared" ca="1" si="12"/>
        <v>0</v>
      </c>
      <c r="AD213" s="229">
        <f t="shared" ca="1" si="13"/>
        <v>0</v>
      </c>
      <c r="AE213" s="230" t="str">
        <f t="shared" ca="1" si="14"/>
        <v>0,00
0,00</v>
      </c>
    </row>
    <row r="214" spans="26:31" x14ac:dyDescent="0.25">
      <c r="Z214" s="33"/>
      <c r="AA214" s="228">
        <f t="shared" ca="1" si="11"/>
        <v>0</v>
      </c>
      <c r="AB214" s="228">
        <f t="shared" si="17"/>
        <v>218</v>
      </c>
      <c r="AC214" s="229">
        <f t="shared" ca="1" si="12"/>
        <v>0</v>
      </c>
      <c r="AD214" s="229">
        <f t="shared" ca="1" si="13"/>
        <v>0</v>
      </c>
      <c r="AE214" s="230" t="str">
        <f t="shared" ca="1" si="14"/>
        <v>0,00
0,00</v>
      </c>
    </row>
    <row r="215" spans="26:31" x14ac:dyDescent="0.25">
      <c r="Z215" s="33"/>
      <c r="AA215" s="228">
        <f t="shared" ca="1" si="11"/>
        <v>0</v>
      </c>
      <c r="AB215" s="228">
        <f t="shared" si="17"/>
        <v>219</v>
      </c>
      <c r="AC215" s="229">
        <f t="shared" ca="1" si="12"/>
        <v>0</v>
      </c>
      <c r="AD215" s="229">
        <f t="shared" ca="1" si="13"/>
        <v>0</v>
      </c>
      <c r="AE215" s="230" t="str">
        <f t="shared" ca="1" si="14"/>
        <v>0,00
0,00</v>
      </c>
    </row>
    <row r="216" spans="26:31" x14ac:dyDescent="0.25">
      <c r="Z216" s="33"/>
      <c r="AA216" s="228">
        <f t="shared" ca="1" si="11"/>
        <v>0</v>
      </c>
      <c r="AB216" s="228">
        <f t="shared" si="17"/>
        <v>220</v>
      </c>
      <c r="AC216" s="229">
        <f t="shared" ca="1" si="12"/>
        <v>0</v>
      </c>
      <c r="AD216" s="229">
        <f t="shared" ca="1" si="13"/>
        <v>0</v>
      </c>
      <c r="AE216" s="230" t="str">
        <f t="shared" ca="1" si="14"/>
        <v>0,00
0,00</v>
      </c>
    </row>
    <row r="217" spans="26:31" x14ac:dyDescent="0.25">
      <c r="Z217" s="33"/>
      <c r="AA217" s="228">
        <f t="shared" ca="1" si="11"/>
        <v>0</v>
      </c>
      <c r="AB217" s="228">
        <f t="shared" si="17"/>
        <v>221</v>
      </c>
      <c r="AC217" s="229">
        <f t="shared" ca="1" si="12"/>
        <v>0</v>
      </c>
      <c r="AD217" s="229">
        <f t="shared" ca="1" si="13"/>
        <v>0</v>
      </c>
      <c r="AE217" s="230" t="str">
        <f t="shared" ca="1" si="14"/>
        <v>0,00
0,00</v>
      </c>
    </row>
    <row r="218" spans="26:31" x14ac:dyDescent="0.25">
      <c r="Z218" s="33"/>
      <c r="AA218" s="228">
        <f t="shared" ca="1" si="11"/>
        <v>0</v>
      </c>
      <c r="AB218" s="228">
        <f t="shared" si="17"/>
        <v>222</v>
      </c>
      <c r="AC218" s="229">
        <f t="shared" ca="1" si="12"/>
        <v>0</v>
      </c>
      <c r="AD218" s="229">
        <f t="shared" ca="1" si="13"/>
        <v>0</v>
      </c>
      <c r="AE218" s="230" t="str">
        <f t="shared" ca="1" si="14"/>
        <v>0,00
0,00</v>
      </c>
    </row>
    <row r="219" spans="26:31" x14ac:dyDescent="0.25">
      <c r="Z219" s="33"/>
      <c r="AA219" s="228">
        <f t="shared" ca="1" si="11"/>
        <v>0</v>
      </c>
      <c r="AB219" s="228">
        <f t="shared" si="17"/>
        <v>223</v>
      </c>
      <c r="AC219" s="229">
        <f t="shared" ca="1" si="12"/>
        <v>0</v>
      </c>
      <c r="AD219" s="229">
        <f t="shared" ca="1" si="13"/>
        <v>0</v>
      </c>
      <c r="AE219" s="230" t="str">
        <f t="shared" ca="1" si="14"/>
        <v>0,00
0,00</v>
      </c>
    </row>
    <row r="220" spans="26:31" x14ac:dyDescent="0.25">
      <c r="Z220" s="33"/>
      <c r="AA220" s="228">
        <f t="shared" ca="1" si="11"/>
        <v>0</v>
      </c>
      <c r="AB220" s="228">
        <f t="shared" si="17"/>
        <v>224</v>
      </c>
      <c r="AC220" s="229">
        <f t="shared" ca="1" si="12"/>
        <v>0</v>
      </c>
      <c r="AD220" s="229">
        <f t="shared" ca="1" si="13"/>
        <v>0</v>
      </c>
      <c r="AE220" s="230" t="str">
        <f t="shared" ca="1" si="14"/>
        <v>0,00
0,00</v>
      </c>
    </row>
    <row r="221" spans="26:31" x14ac:dyDescent="0.25">
      <c r="Z221" s="33"/>
      <c r="AA221" s="228">
        <f t="shared" ca="1" si="11"/>
        <v>0</v>
      </c>
      <c r="AB221" s="228">
        <f t="shared" si="17"/>
        <v>225</v>
      </c>
      <c r="AC221" s="229">
        <f t="shared" ca="1" si="12"/>
        <v>0</v>
      </c>
      <c r="AD221" s="229">
        <f t="shared" ca="1" si="13"/>
        <v>0</v>
      </c>
      <c r="AE221" s="230" t="str">
        <f t="shared" ca="1" si="14"/>
        <v>0,00
0,00</v>
      </c>
    </row>
    <row r="222" spans="26:31" x14ac:dyDescent="0.25">
      <c r="Z222" s="33"/>
      <c r="AA222" s="228">
        <f t="shared" ca="1" si="11"/>
        <v>0</v>
      </c>
      <c r="AB222" s="228">
        <f t="shared" si="17"/>
        <v>226</v>
      </c>
      <c r="AC222" s="229">
        <f t="shared" ca="1" si="12"/>
        <v>0</v>
      </c>
      <c r="AD222" s="229">
        <f t="shared" ca="1" si="13"/>
        <v>0</v>
      </c>
      <c r="AE222" s="230" t="str">
        <f t="shared" ca="1" si="14"/>
        <v>0,00
0,00</v>
      </c>
    </row>
    <row r="223" spans="26:31" x14ac:dyDescent="0.25">
      <c r="Z223" s="33"/>
      <c r="AA223" s="228">
        <f t="shared" ca="1" si="11"/>
        <v>0</v>
      </c>
      <c r="AB223" s="228">
        <f t="shared" si="17"/>
        <v>227</v>
      </c>
      <c r="AC223" s="229">
        <f t="shared" ca="1" si="12"/>
        <v>0</v>
      </c>
      <c r="AD223" s="229">
        <f t="shared" ca="1" si="13"/>
        <v>0</v>
      </c>
      <c r="AE223" s="230" t="str">
        <f t="shared" ca="1" si="14"/>
        <v>0,00
0,00</v>
      </c>
    </row>
    <row r="224" spans="26:31" x14ac:dyDescent="0.25">
      <c r="Z224" s="33"/>
      <c r="AA224" s="228">
        <f t="shared" ca="1" si="11"/>
        <v>0</v>
      </c>
      <c r="AB224" s="228">
        <f t="shared" si="17"/>
        <v>228</v>
      </c>
      <c r="AC224" s="229">
        <f t="shared" ca="1" si="12"/>
        <v>0</v>
      </c>
      <c r="AD224" s="229">
        <f t="shared" ca="1" si="13"/>
        <v>0</v>
      </c>
      <c r="AE224" s="230" t="str">
        <f t="shared" ca="1" si="14"/>
        <v>0,00
0,00</v>
      </c>
    </row>
    <row r="225" spans="26:31" x14ac:dyDescent="0.25">
      <c r="Z225" s="33"/>
      <c r="AA225" s="228">
        <f t="shared" ca="1" si="11"/>
        <v>0</v>
      </c>
      <c r="AB225" s="228">
        <f t="shared" si="17"/>
        <v>229</v>
      </c>
      <c r="AC225" s="229">
        <f t="shared" ca="1" si="12"/>
        <v>0</v>
      </c>
      <c r="AD225" s="229">
        <f t="shared" ca="1" si="13"/>
        <v>0</v>
      </c>
      <c r="AE225" s="230" t="str">
        <f t="shared" ca="1" si="14"/>
        <v>0,00
0,00</v>
      </c>
    </row>
    <row r="226" spans="26:31" x14ac:dyDescent="0.25">
      <c r="Z226" s="33"/>
      <c r="AA226" s="228">
        <f t="shared" ca="1" si="11"/>
        <v>0</v>
      </c>
      <c r="AB226" s="228">
        <f t="shared" si="17"/>
        <v>230</v>
      </c>
      <c r="AC226" s="229">
        <f t="shared" ca="1" si="12"/>
        <v>0</v>
      </c>
      <c r="AD226" s="229">
        <f t="shared" ca="1" si="13"/>
        <v>0</v>
      </c>
      <c r="AE226" s="230" t="str">
        <f t="shared" ca="1" si="14"/>
        <v>0,00
0,00</v>
      </c>
    </row>
    <row r="227" spans="26:31" x14ac:dyDescent="0.25">
      <c r="Z227" s="33"/>
      <c r="AA227" s="228">
        <f t="shared" ca="1" si="11"/>
        <v>0</v>
      </c>
      <c r="AB227" s="228">
        <f t="shared" si="17"/>
        <v>231</v>
      </c>
      <c r="AC227" s="229">
        <f t="shared" ca="1" si="12"/>
        <v>0</v>
      </c>
      <c r="AD227" s="229">
        <f t="shared" ca="1" si="13"/>
        <v>0</v>
      </c>
      <c r="AE227" s="230" t="str">
        <f t="shared" ca="1" si="14"/>
        <v>0,00
0,00</v>
      </c>
    </row>
    <row r="228" spans="26:31" x14ac:dyDescent="0.25">
      <c r="Z228" s="33"/>
      <c r="AA228" s="228">
        <f t="shared" ca="1" si="11"/>
        <v>0</v>
      </c>
      <c r="AB228" s="228">
        <f t="shared" si="17"/>
        <v>232</v>
      </c>
      <c r="AC228" s="229">
        <f t="shared" ca="1" si="12"/>
        <v>0</v>
      </c>
      <c r="AD228" s="229">
        <f t="shared" ca="1" si="13"/>
        <v>0</v>
      </c>
      <c r="AE228" s="230" t="str">
        <f t="shared" ca="1" si="14"/>
        <v>0,00
0,00</v>
      </c>
    </row>
    <row r="229" spans="26:31" x14ac:dyDescent="0.25">
      <c r="Z229" s="33"/>
      <c r="AA229" s="228">
        <f t="shared" ca="1" si="11"/>
        <v>0</v>
      </c>
      <c r="AB229" s="228">
        <f t="shared" si="17"/>
        <v>233</v>
      </c>
      <c r="AC229" s="229">
        <f t="shared" ca="1" si="12"/>
        <v>0</v>
      </c>
      <c r="AD229" s="229">
        <f t="shared" ca="1" si="13"/>
        <v>0</v>
      </c>
      <c r="AE229" s="230" t="str">
        <f t="shared" ca="1" si="14"/>
        <v>0,00
0,00</v>
      </c>
    </row>
    <row r="230" spans="26:31" x14ac:dyDescent="0.25">
      <c r="Z230" s="33"/>
      <c r="AA230" s="228">
        <f t="shared" ca="1" si="11"/>
        <v>0</v>
      </c>
      <c r="AB230" s="228">
        <f t="shared" si="17"/>
        <v>234</v>
      </c>
      <c r="AC230" s="229">
        <f t="shared" ca="1" si="12"/>
        <v>0</v>
      </c>
      <c r="AD230" s="229">
        <f t="shared" ca="1" si="13"/>
        <v>0</v>
      </c>
      <c r="AE230" s="230" t="str">
        <f t="shared" ca="1" si="14"/>
        <v>0,00
0,00</v>
      </c>
    </row>
    <row r="231" spans="26:31" x14ac:dyDescent="0.25">
      <c r="Z231" s="33"/>
      <c r="AA231" s="228">
        <f t="shared" ca="1" si="11"/>
        <v>0</v>
      </c>
      <c r="AB231" s="228">
        <f t="shared" si="17"/>
        <v>235</v>
      </c>
      <c r="AC231" s="229">
        <f t="shared" ca="1" si="12"/>
        <v>0</v>
      </c>
      <c r="AD231" s="229">
        <f t="shared" ca="1" si="13"/>
        <v>0</v>
      </c>
      <c r="AE231" s="230" t="str">
        <f t="shared" ca="1" si="14"/>
        <v>0,00
0,00</v>
      </c>
    </row>
    <row r="232" spans="26:31" x14ac:dyDescent="0.25">
      <c r="Z232" s="33"/>
      <c r="AA232" s="228">
        <f t="shared" ca="1" si="11"/>
        <v>0</v>
      </c>
      <c r="AB232" s="228">
        <f t="shared" si="17"/>
        <v>236</v>
      </c>
      <c r="AC232" s="229">
        <f t="shared" ca="1" si="12"/>
        <v>0</v>
      </c>
      <c r="AD232" s="229">
        <f t="shared" ca="1" si="13"/>
        <v>0</v>
      </c>
      <c r="AE232" s="230" t="str">
        <f t="shared" ca="1" si="14"/>
        <v>0,00
0,00</v>
      </c>
    </row>
    <row r="233" spans="26:31" x14ac:dyDescent="0.25">
      <c r="Z233" s="33"/>
      <c r="AA233" s="228">
        <f t="shared" ca="1" si="11"/>
        <v>0</v>
      </c>
      <c r="AB233" s="228">
        <f t="shared" si="17"/>
        <v>237</v>
      </c>
      <c r="AC233" s="229">
        <f t="shared" ca="1" si="12"/>
        <v>0</v>
      </c>
      <c r="AD233" s="229">
        <f t="shared" ca="1" si="13"/>
        <v>0</v>
      </c>
      <c r="AE233" s="230" t="str">
        <f t="shared" ca="1" si="14"/>
        <v>0,00
0,00</v>
      </c>
    </row>
    <row r="234" spans="26:31" x14ac:dyDescent="0.25">
      <c r="Z234" s="33"/>
      <c r="AA234" s="228">
        <f t="shared" ca="1" si="11"/>
        <v>0</v>
      </c>
      <c r="AB234" s="228">
        <f t="shared" si="17"/>
        <v>238</v>
      </c>
      <c r="AC234" s="229">
        <f t="shared" ca="1" si="12"/>
        <v>0</v>
      </c>
      <c r="AD234" s="229">
        <f t="shared" ca="1" si="13"/>
        <v>0</v>
      </c>
      <c r="AE234" s="230" t="str">
        <f t="shared" ca="1" si="14"/>
        <v>0,00
0,00</v>
      </c>
    </row>
    <row r="235" spans="26:31" x14ac:dyDescent="0.25">
      <c r="Z235" s="33"/>
      <c r="AA235" s="228">
        <f t="shared" ca="1" si="11"/>
        <v>0</v>
      </c>
      <c r="AB235" s="228">
        <f t="shared" si="17"/>
        <v>239</v>
      </c>
      <c r="AC235" s="229">
        <f t="shared" ca="1" si="12"/>
        <v>0</v>
      </c>
      <c r="AD235" s="229">
        <f t="shared" ca="1" si="13"/>
        <v>0</v>
      </c>
      <c r="AE235" s="230" t="str">
        <f t="shared" ca="1" si="14"/>
        <v>0,00
0,00</v>
      </c>
    </row>
    <row r="236" spans="26:31" x14ac:dyDescent="0.25">
      <c r="Z236" s="33"/>
      <c r="AA236" s="228">
        <f t="shared" ca="1" si="11"/>
        <v>0</v>
      </c>
      <c r="AB236" s="228">
        <f t="shared" si="17"/>
        <v>240</v>
      </c>
      <c r="AC236" s="229">
        <f t="shared" ca="1" si="12"/>
        <v>0</v>
      </c>
      <c r="AD236" s="229">
        <f t="shared" ca="1" si="13"/>
        <v>0</v>
      </c>
      <c r="AE236" s="230" t="str">
        <f t="shared" ca="1" si="14"/>
        <v>0,00
0,00</v>
      </c>
    </row>
    <row r="237" spans="26:31" x14ac:dyDescent="0.25">
      <c r="Z237" s="33"/>
      <c r="AA237" s="228">
        <f t="shared" ca="1" si="11"/>
        <v>0</v>
      </c>
      <c r="AB237" s="228">
        <f t="shared" si="17"/>
        <v>241</v>
      </c>
      <c r="AC237" s="229">
        <f t="shared" ca="1" si="12"/>
        <v>0</v>
      </c>
      <c r="AD237" s="229">
        <f t="shared" ca="1" si="13"/>
        <v>0</v>
      </c>
      <c r="AE237" s="230" t="str">
        <f t="shared" ca="1" si="14"/>
        <v>0,00
0,00</v>
      </c>
    </row>
    <row r="238" spans="26:31" x14ac:dyDescent="0.25">
      <c r="Z238" s="33"/>
      <c r="AA238" s="228">
        <f t="shared" ca="1" si="11"/>
        <v>0</v>
      </c>
      <c r="AB238" s="228">
        <f t="shared" si="17"/>
        <v>242</v>
      </c>
      <c r="AC238" s="229">
        <f t="shared" ca="1" si="12"/>
        <v>0</v>
      </c>
      <c r="AD238" s="229">
        <f t="shared" ca="1" si="13"/>
        <v>0</v>
      </c>
      <c r="AE238" s="230" t="str">
        <f t="shared" ca="1" si="14"/>
        <v>0,00
0,00</v>
      </c>
    </row>
    <row r="239" spans="26:31" x14ac:dyDescent="0.25">
      <c r="Z239" s="33"/>
      <c r="AA239" s="228">
        <f t="shared" ca="1" si="11"/>
        <v>0</v>
      </c>
      <c r="AB239" s="228">
        <f t="shared" si="17"/>
        <v>243</v>
      </c>
      <c r="AC239" s="229">
        <f t="shared" ca="1" si="12"/>
        <v>0</v>
      </c>
      <c r="AD239" s="229">
        <f t="shared" ca="1" si="13"/>
        <v>0</v>
      </c>
      <c r="AE239" s="230" t="str">
        <f t="shared" ca="1" si="14"/>
        <v>0,00
0,00</v>
      </c>
    </row>
    <row r="240" spans="26:31" x14ac:dyDescent="0.25">
      <c r="Z240" s="33"/>
      <c r="AA240" s="228">
        <f t="shared" ca="1" si="11"/>
        <v>0</v>
      </c>
      <c r="AB240" s="228">
        <f t="shared" si="17"/>
        <v>244</v>
      </c>
      <c r="AC240" s="229">
        <f t="shared" ca="1" si="12"/>
        <v>0</v>
      </c>
      <c r="AD240" s="229">
        <f t="shared" ca="1" si="13"/>
        <v>0</v>
      </c>
      <c r="AE240" s="230" t="str">
        <f t="shared" ca="1" si="14"/>
        <v>0,00
0,00</v>
      </c>
    </row>
    <row r="241" spans="26:31" x14ac:dyDescent="0.25">
      <c r="Z241" s="33"/>
      <c r="AA241" s="228">
        <f t="shared" ca="1" si="11"/>
        <v>0</v>
      </c>
      <c r="AB241" s="228">
        <f t="shared" si="17"/>
        <v>245</v>
      </c>
      <c r="AC241" s="229">
        <f t="shared" ca="1" si="12"/>
        <v>0</v>
      </c>
      <c r="AD241" s="229">
        <f t="shared" ca="1" si="13"/>
        <v>0</v>
      </c>
      <c r="AE241" s="230" t="str">
        <f t="shared" ca="1" si="14"/>
        <v>0,00
0,00</v>
      </c>
    </row>
    <row r="242" spans="26:31" x14ac:dyDescent="0.25">
      <c r="Z242" s="33"/>
      <c r="AA242" s="228">
        <f t="shared" ca="1" si="11"/>
        <v>0</v>
      </c>
      <c r="AB242" s="228">
        <f t="shared" si="17"/>
        <v>246</v>
      </c>
      <c r="AC242" s="229">
        <f t="shared" ca="1" si="12"/>
        <v>0</v>
      </c>
      <c r="AD242" s="229">
        <f t="shared" ca="1" si="13"/>
        <v>0</v>
      </c>
      <c r="AE242" s="230" t="str">
        <f t="shared" ca="1" si="14"/>
        <v>0,00
0,00</v>
      </c>
    </row>
    <row r="243" spans="26:31" x14ac:dyDescent="0.25">
      <c r="Z243" s="33"/>
      <c r="AA243" s="228">
        <f t="shared" ca="1" si="11"/>
        <v>0</v>
      </c>
      <c r="AB243" s="228">
        <f t="shared" si="17"/>
        <v>247</v>
      </c>
      <c r="AC243" s="229">
        <f t="shared" ca="1" si="12"/>
        <v>0</v>
      </c>
      <c r="AD243" s="229">
        <f t="shared" ca="1" si="13"/>
        <v>0</v>
      </c>
      <c r="AE243" s="230" t="str">
        <f t="shared" ca="1" si="14"/>
        <v>0,00
0,00</v>
      </c>
    </row>
    <row r="244" spans="26:31" x14ac:dyDescent="0.25">
      <c r="Z244" s="33"/>
      <c r="AA244" s="228">
        <f t="shared" ca="1" si="11"/>
        <v>0</v>
      </c>
      <c r="AB244" s="228">
        <f t="shared" si="17"/>
        <v>248</v>
      </c>
      <c r="AC244" s="229">
        <f t="shared" ca="1" si="12"/>
        <v>0</v>
      </c>
      <c r="AD244" s="229">
        <f t="shared" ca="1" si="13"/>
        <v>0</v>
      </c>
      <c r="AE244" s="230" t="str">
        <f t="shared" ca="1" si="14"/>
        <v>0,00
0,00</v>
      </c>
    </row>
    <row r="245" spans="26:31" x14ac:dyDescent="0.25">
      <c r="Z245" s="33"/>
      <c r="AA245" s="228">
        <f t="shared" ca="1" si="11"/>
        <v>0</v>
      </c>
      <c r="AB245" s="228">
        <f t="shared" si="17"/>
        <v>249</v>
      </c>
      <c r="AC245" s="229">
        <f t="shared" ca="1" si="12"/>
        <v>0</v>
      </c>
      <c r="AD245" s="229">
        <f t="shared" ca="1" si="13"/>
        <v>0</v>
      </c>
      <c r="AE245" s="230" t="str">
        <f t="shared" ca="1" si="14"/>
        <v>0,00
0,00</v>
      </c>
    </row>
    <row r="246" spans="26:31" x14ac:dyDescent="0.25">
      <c r="Z246" s="33"/>
      <c r="AA246" s="228">
        <f t="shared" ca="1" si="11"/>
        <v>0</v>
      </c>
      <c r="AB246" s="228">
        <f t="shared" si="17"/>
        <v>250</v>
      </c>
      <c r="AC246" s="229">
        <f t="shared" ca="1" si="12"/>
        <v>0</v>
      </c>
      <c r="AD246" s="229">
        <f t="shared" ca="1" si="13"/>
        <v>0</v>
      </c>
      <c r="AE246" s="230" t="str">
        <f t="shared" ca="1" si="14"/>
        <v>0,00
0,00</v>
      </c>
    </row>
    <row r="247" spans="26:31" x14ac:dyDescent="0.25">
      <c r="Z247" s="33"/>
      <c r="AA247" s="228">
        <f t="shared" ca="1" si="11"/>
        <v>0</v>
      </c>
      <c r="AB247" s="228">
        <f t="shared" si="17"/>
        <v>251</v>
      </c>
      <c r="AC247" s="229">
        <f t="shared" ca="1" si="12"/>
        <v>0</v>
      </c>
      <c r="AD247" s="229">
        <f t="shared" ca="1" si="13"/>
        <v>0</v>
      </c>
      <c r="AE247" s="230" t="str">
        <f t="shared" ca="1" si="14"/>
        <v>0,00
0,00</v>
      </c>
    </row>
    <row r="248" spans="26:31" x14ac:dyDescent="0.25">
      <c r="Z248" s="33"/>
      <c r="AA248" s="228">
        <f t="shared" ca="1" si="11"/>
        <v>0</v>
      </c>
      <c r="AB248" s="228">
        <f t="shared" si="17"/>
        <v>252</v>
      </c>
      <c r="AC248" s="229">
        <f t="shared" ca="1" si="12"/>
        <v>0</v>
      </c>
      <c r="AD248" s="229">
        <f t="shared" ca="1" si="13"/>
        <v>0</v>
      </c>
      <c r="AE248" s="230" t="str">
        <f t="shared" ca="1" si="14"/>
        <v>0,00
0,00</v>
      </c>
    </row>
    <row r="249" spans="26:31" x14ac:dyDescent="0.25">
      <c r="Z249" s="33"/>
      <c r="AA249" s="228">
        <f t="shared" ca="1" si="11"/>
        <v>0</v>
      </c>
      <c r="AB249" s="228">
        <f t="shared" si="17"/>
        <v>253</v>
      </c>
      <c r="AC249" s="229">
        <f t="shared" ca="1" si="12"/>
        <v>0</v>
      </c>
      <c r="AD249" s="229">
        <f t="shared" ca="1" si="13"/>
        <v>0</v>
      </c>
      <c r="AE249" s="230" t="str">
        <f t="shared" ca="1" si="14"/>
        <v>0,00
0,00</v>
      </c>
    </row>
    <row r="250" spans="26:31" x14ac:dyDescent="0.25">
      <c r="Z250" s="33"/>
      <c r="AA250" s="228">
        <f t="shared" ca="1" si="11"/>
        <v>0</v>
      </c>
      <c r="AB250" s="228">
        <f t="shared" si="17"/>
        <v>254</v>
      </c>
      <c r="AC250" s="229">
        <f t="shared" ca="1" si="12"/>
        <v>0</v>
      </c>
      <c r="AD250" s="229">
        <f t="shared" ca="1" si="13"/>
        <v>0</v>
      </c>
      <c r="AE250" s="230" t="str">
        <f t="shared" ca="1" si="14"/>
        <v>0,00
0,00</v>
      </c>
    </row>
    <row r="251" spans="26:31" x14ac:dyDescent="0.25">
      <c r="Z251" s="33"/>
      <c r="AA251" s="228">
        <f t="shared" ca="1" si="11"/>
        <v>0</v>
      </c>
      <c r="AB251" s="228">
        <f t="shared" si="17"/>
        <v>255</v>
      </c>
      <c r="AC251" s="229">
        <f t="shared" ca="1" si="12"/>
        <v>0</v>
      </c>
      <c r="AD251" s="229">
        <f t="shared" ca="1" si="13"/>
        <v>0</v>
      </c>
      <c r="AE251" s="230" t="str">
        <f t="shared" ca="1" si="14"/>
        <v>0,00
0,00</v>
      </c>
    </row>
    <row r="252" spans="26:31" x14ac:dyDescent="0.25">
      <c r="Z252" s="33"/>
      <c r="AA252" s="228">
        <f t="shared" ca="1" si="11"/>
        <v>0</v>
      </c>
      <c r="AB252" s="228">
        <f t="shared" si="17"/>
        <v>256</v>
      </c>
      <c r="AC252" s="229">
        <f t="shared" ca="1" si="12"/>
        <v>0</v>
      </c>
      <c r="AD252" s="229">
        <f t="shared" ca="1" si="13"/>
        <v>0</v>
      </c>
      <c r="AE252" s="230" t="str">
        <f t="shared" ca="1" si="14"/>
        <v>0,00
0,00</v>
      </c>
    </row>
    <row r="253" spans="26:31" x14ac:dyDescent="0.25">
      <c r="Z253" s="33"/>
      <c r="AA253" s="228">
        <f t="shared" ca="1" si="11"/>
        <v>0</v>
      </c>
      <c r="AB253" s="228">
        <f t="shared" si="17"/>
        <v>257</v>
      </c>
      <c r="AC253" s="229">
        <f t="shared" ca="1" si="12"/>
        <v>0</v>
      </c>
      <c r="AD253" s="229">
        <f t="shared" ca="1" si="13"/>
        <v>0</v>
      </c>
      <c r="AE253" s="230" t="str">
        <f t="shared" ca="1" si="14"/>
        <v>0,00
0,00</v>
      </c>
    </row>
    <row r="254" spans="26:31" x14ac:dyDescent="0.25">
      <c r="Z254" s="33"/>
      <c r="AA254" s="228">
        <f t="shared" ca="1" si="11"/>
        <v>0</v>
      </c>
      <c r="AB254" s="228">
        <f t="shared" si="17"/>
        <v>258</v>
      </c>
      <c r="AC254" s="229">
        <f t="shared" ca="1" si="12"/>
        <v>0</v>
      </c>
      <c r="AD254" s="229">
        <f t="shared" ca="1" si="13"/>
        <v>0</v>
      </c>
      <c r="AE254" s="230" t="str">
        <f t="shared" ca="1" si="14"/>
        <v>0,00
0,00</v>
      </c>
    </row>
    <row r="255" spans="26:31" x14ac:dyDescent="0.25">
      <c r="Z255" s="33"/>
      <c r="AA255" s="228">
        <f t="shared" ca="1" si="11"/>
        <v>0</v>
      </c>
      <c r="AB255" s="228">
        <f t="shared" ref="AB255:AB318" si="18">+AB254+1</f>
        <v>259</v>
      </c>
      <c r="AC255" s="229">
        <f t="shared" ca="1" si="12"/>
        <v>0</v>
      </c>
      <c r="AD255" s="229">
        <f t="shared" ca="1" si="13"/>
        <v>0</v>
      </c>
      <c r="AE255" s="230" t="str">
        <f t="shared" ca="1" si="14"/>
        <v>0,00
0,00</v>
      </c>
    </row>
    <row r="256" spans="26:31" x14ac:dyDescent="0.25">
      <c r="Z256" s="33"/>
      <c r="AA256" s="228">
        <f t="shared" ca="1" si="11"/>
        <v>0</v>
      </c>
      <c r="AB256" s="228">
        <f t="shared" si="18"/>
        <v>260</v>
      </c>
      <c r="AC256" s="229">
        <f t="shared" ca="1" si="12"/>
        <v>0</v>
      </c>
      <c r="AD256" s="229">
        <f t="shared" ca="1" si="13"/>
        <v>0</v>
      </c>
      <c r="AE256" s="230" t="str">
        <f t="shared" ca="1" si="14"/>
        <v>0,00
0,00</v>
      </c>
    </row>
    <row r="257" spans="26:31" x14ac:dyDescent="0.25">
      <c r="Z257" s="33"/>
      <c r="AA257" s="228">
        <f t="shared" ca="1" si="11"/>
        <v>0</v>
      </c>
      <c r="AB257" s="228">
        <f t="shared" si="18"/>
        <v>261</v>
      </c>
      <c r="AC257" s="229">
        <f t="shared" ca="1" si="12"/>
        <v>0</v>
      </c>
      <c r="AD257" s="229">
        <f t="shared" ca="1" si="13"/>
        <v>0</v>
      </c>
      <c r="AE257" s="230" t="str">
        <f t="shared" ca="1" si="14"/>
        <v>0,00
0,00</v>
      </c>
    </row>
    <row r="258" spans="26:31" x14ac:dyDescent="0.25">
      <c r="Z258" s="33"/>
      <c r="AA258" s="228">
        <f t="shared" ca="1" si="11"/>
        <v>0</v>
      </c>
      <c r="AB258" s="228">
        <f t="shared" si="18"/>
        <v>262</v>
      </c>
      <c r="AC258" s="229">
        <f t="shared" ca="1" si="12"/>
        <v>0</v>
      </c>
      <c r="AD258" s="229">
        <f t="shared" ca="1" si="13"/>
        <v>0</v>
      </c>
      <c r="AE258" s="230" t="str">
        <f t="shared" ca="1" si="14"/>
        <v>0,00
0,00</v>
      </c>
    </row>
    <row r="259" spans="26:31" x14ac:dyDescent="0.25">
      <c r="Z259" s="33"/>
      <c r="AA259" s="228">
        <f t="shared" ca="1" si="11"/>
        <v>0</v>
      </c>
      <c r="AB259" s="228">
        <f t="shared" si="18"/>
        <v>263</v>
      </c>
      <c r="AC259" s="229">
        <f t="shared" ca="1" si="12"/>
        <v>0</v>
      </c>
      <c r="AD259" s="229">
        <f t="shared" ca="1" si="13"/>
        <v>0</v>
      </c>
      <c r="AE259" s="230" t="str">
        <f t="shared" ca="1" si="14"/>
        <v>0,00
0,00</v>
      </c>
    </row>
    <row r="260" spans="26:31" x14ac:dyDescent="0.25">
      <c r="Z260" s="33"/>
      <c r="AA260" s="228">
        <f t="shared" ca="1" si="11"/>
        <v>0</v>
      </c>
      <c r="AB260" s="228">
        <f t="shared" si="18"/>
        <v>264</v>
      </c>
      <c r="AC260" s="229">
        <f t="shared" ca="1" si="12"/>
        <v>0</v>
      </c>
      <c r="AD260" s="229">
        <f t="shared" ca="1" si="13"/>
        <v>0</v>
      </c>
      <c r="AE260" s="230" t="str">
        <f t="shared" ca="1" si="14"/>
        <v>0,00
0,00</v>
      </c>
    </row>
    <row r="261" spans="26:31" x14ac:dyDescent="0.25">
      <c r="Z261" s="33"/>
      <c r="AA261" s="228">
        <f t="shared" ca="1" si="11"/>
        <v>0</v>
      </c>
      <c r="AB261" s="228">
        <f t="shared" si="18"/>
        <v>265</v>
      </c>
      <c r="AC261" s="229">
        <f t="shared" ca="1" si="12"/>
        <v>0</v>
      </c>
      <c r="AD261" s="229">
        <f t="shared" ca="1" si="13"/>
        <v>0</v>
      </c>
      <c r="AE261" s="230" t="str">
        <f t="shared" ca="1" si="14"/>
        <v>0,00
0,00</v>
      </c>
    </row>
    <row r="262" spans="26:31" x14ac:dyDescent="0.25">
      <c r="Z262" s="33"/>
      <c r="AA262" s="228">
        <f t="shared" ca="1" si="11"/>
        <v>0</v>
      </c>
      <c r="AB262" s="228">
        <f t="shared" si="18"/>
        <v>266</v>
      </c>
      <c r="AC262" s="229">
        <f t="shared" ca="1" si="12"/>
        <v>0</v>
      </c>
      <c r="AD262" s="229">
        <f t="shared" ca="1" si="13"/>
        <v>0</v>
      </c>
      <c r="AE262" s="230" t="str">
        <f t="shared" ca="1" si="14"/>
        <v>0,00
0,00</v>
      </c>
    </row>
    <row r="263" spans="26:31" x14ac:dyDescent="0.25">
      <c r="Z263" s="33"/>
      <c r="AA263" s="228">
        <f t="shared" ca="1" si="11"/>
        <v>0</v>
      </c>
      <c r="AB263" s="228">
        <f t="shared" si="18"/>
        <v>267</v>
      </c>
      <c r="AC263" s="229">
        <f t="shared" ca="1" si="12"/>
        <v>0</v>
      </c>
      <c r="AD263" s="229">
        <f t="shared" ca="1" si="13"/>
        <v>0</v>
      </c>
      <c r="AE263" s="230" t="str">
        <f t="shared" ca="1" si="14"/>
        <v>0,00
0,00</v>
      </c>
    </row>
    <row r="264" spans="26:31" x14ac:dyDescent="0.25">
      <c r="Z264" s="33"/>
      <c r="AA264" s="228">
        <f t="shared" ca="1" si="11"/>
        <v>0</v>
      </c>
      <c r="AB264" s="228">
        <f t="shared" si="18"/>
        <v>268</v>
      </c>
      <c r="AC264" s="229">
        <f t="shared" ca="1" si="12"/>
        <v>0</v>
      </c>
      <c r="AD264" s="229">
        <f t="shared" ca="1" si="13"/>
        <v>0</v>
      </c>
      <c r="AE264" s="230" t="str">
        <f t="shared" ca="1" si="14"/>
        <v>0,00
0,00</v>
      </c>
    </row>
    <row r="265" spans="26:31" x14ac:dyDescent="0.25">
      <c r="Z265" s="33"/>
      <c r="AA265" s="228">
        <f t="shared" ca="1" si="11"/>
        <v>0</v>
      </c>
      <c r="AB265" s="228">
        <f t="shared" si="18"/>
        <v>269</v>
      </c>
      <c r="AC265" s="229">
        <f t="shared" ca="1" si="12"/>
        <v>0</v>
      </c>
      <c r="AD265" s="229">
        <f t="shared" ca="1" si="13"/>
        <v>0</v>
      </c>
      <c r="AE265" s="230" t="str">
        <f t="shared" ca="1" si="14"/>
        <v>0,00
0,00</v>
      </c>
    </row>
    <row r="266" spans="26:31" x14ac:dyDescent="0.25">
      <c r="Z266" s="33"/>
      <c r="AA266" s="228">
        <f t="shared" ca="1" si="11"/>
        <v>0</v>
      </c>
      <c r="AB266" s="228">
        <f t="shared" si="18"/>
        <v>270</v>
      </c>
      <c r="AC266" s="229">
        <f t="shared" ca="1" si="12"/>
        <v>0</v>
      </c>
      <c r="AD266" s="229">
        <f t="shared" ca="1" si="13"/>
        <v>0</v>
      </c>
      <c r="AE266" s="230" t="str">
        <f t="shared" ca="1" si="14"/>
        <v>0,00
0,00</v>
      </c>
    </row>
    <row r="267" spans="26:31" x14ac:dyDescent="0.25">
      <c r="Z267" s="33"/>
      <c r="AA267" s="228">
        <f t="shared" ca="1" si="11"/>
        <v>0</v>
      </c>
      <c r="AB267" s="228">
        <f t="shared" si="18"/>
        <v>271</v>
      </c>
      <c r="AC267" s="229">
        <f t="shared" ca="1" si="12"/>
        <v>0</v>
      </c>
      <c r="AD267" s="229">
        <f t="shared" ca="1" si="13"/>
        <v>0</v>
      </c>
      <c r="AE267" s="230" t="str">
        <f t="shared" ca="1" si="14"/>
        <v>0,00
0,00</v>
      </c>
    </row>
    <row r="268" spans="26:31" x14ac:dyDescent="0.25">
      <c r="Z268" s="33"/>
      <c r="AA268" s="228">
        <f t="shared" ca="1" si="11"/>
        <v>0</v>
      </c>
      <c r="AB268" s="228">
        <f t="shared" si="18"/>
        <v>272</v>
      </c>
      <c r="AC268" s="229">
        <f t="shared" ca="1" si="12"/>
        <v>0</v>
      </c>
      <c r="AD268" s="229">
        <f t="shared" ca="1" si="13"/>
        <v>0</v>
      </c>
      <c r="AE268" s="230" t="str">
        <f t="shared" ca="1" si="14"/>
        <v>0,00
0,00</v>
      </c>
    </row>
    <row r="269" spans="26:31" x14ac:dyDescent="0.25">
      <c r="Z269" s="33"/>
      <c r="AA269" s="228">
        <f t="shared" ca="1" si="11"/>
        <v>0</v>
      </c>
      <c r="AB269" s="228">
        <f t="shared" si="18"/>
        <v>273</v>
      </c>
      <c r="AC269" s="229">
        <f t="shared" ca="1" si="12"/>
        <v>0</v>
      </c>
      <c r="AD269" s="229">
        <f t="shared" ca="1" si="13"/>
        <v>0</v>
      </c>
      <c r="AE269" s="230" t="str">
        <f t="shared" ca="1" si="14"/>
        <v>0,00
0,00</v>
      </c>
    </row>
    <row r="270" spans="26:31" x14ac:dyDescent="0.25">
      <c r="Z270" s="33"/>
      <c r="AA270" s="228">
        <f t="shared" ca="1" si="11"/>
        <v>0</v>
      </c>
      <c r="AB270" s="228">
        <f t="shared" si="18"/>
        <v>274</v>
      </c>
      <c r="AC270" s="229">
        <f t="shared" ca="1" si="12"/>
        <v>0</v>
      </c>
      <c r="AD270" s="229">
        <f t="shared" ca="1" si="13"/>
        <v>0</v>
      </c>
      <c r="AE270" s="230" t="str">
        <f t="shared" ca="1" si="14"/>
        <v>0,00
0,00</v>
      </c>
    </row>
    <row r="271" spans="26:31" x14ac:dyDescent="0.25">
      <c r="Z271" s="33"/>
      <c r="AA271" s="228">
        <f t="shared" ca="1" si="11"/>
        <v>0</v>
      </c>
      <c r="AB271" s="228">
        <f t="shared" si="18"/>
        <v>275</v>
      </c>
      <c r="AC271" s="229">
        <f t="shared" ca="1" si="12"/>
        <v>0</v>
      </c>
      <c r="AD271" s="229">
        <f t="shared" ca="1" si="13"/>
        <v>0</v>
      </c>
      <c r="AE271" s="230" t="str">
        <f t="shared" ca="1" si="14"/>
        <v>0,00
0,00</v>
      </c>
    </row>
    <row r="272" spans="26:31" x14ac:dyDescent="0.25">
      <c r="Z272" s="33"/>
      <c r="AA272" s="228">
        <f t="shared" ca="1" si="11"/>
        <v>0</v>
      </c>
      <c r="AB272" s="228">
        <f t="shared" si="18"/>
        <v>276</v>
      </c>
      <c r="AC272" s="229">
        <f t="shared" ca="1" si="12"/>
        <v>0</v>
      </c>
      <c r="AD272" s="229">
        <f t="shared" ca="1" si="13"/>
        <v>0</v>
      </c>
      <c r="AE272" s="230" t="str">
        <f t="shared" ca="1" si="14"/>
        <v>0,00
0,00</v>
      </c>
    </row>
    <row r="273" spans="26:31" x14ac:dyDescent="0.25">
      <c r="Z273" s="33"/>
      <c r="AA273" s="228">
        <f t="shared" ca="1" si="11"/>
        <v>0</v>
      </c>
      <c r="AB273" s="228">
        <f t="shared" si="18"/>
        <v>277</v>
      </c>
      <c r="AC273" s="229">
        <f t="shared" ca="1" si="12"/>
        <v>0</v>
      </c>
      <c r="AD273" s="229">
        <f t="shared" ca="1" si="13"/>
        <v>0</v>
      </c>
      <c r="AE273" s="230" t="str">
        <f t="shared" ca="1" si="14"/>
        <v>0,00
0,00</v>
      </c>
    </row>
    <row r="274" spans="26:31" x14ac:dyDescent="0.25">
      <c r="Z274" s="33"/>
      <c r="AA274" s="228">
        <f t="shared" ca="1" si="11"/>
        <v>0</v>
      </c>
      <c r="AB274" s="228">
        <f t="shared" si="18"/>
        <v>278</v>
      </c>
      <c r="AC274" s="229">
        <f t="shared" ca="1" si="12"/>
        <v>0</v>
      </c>
      <c r="AD274" s="229">
        <f t="shared" ca="1" si="13"/>
        <v>0</v>
      </c>
      <c r="AE274" s="230" t="str">
        <f t="shared" ca="1" si="14"/>
        <v>0,00
0,00</v>
      </c>
    </row>
    <row r="275" spans="26:31" x14ac:dyDescent="0.25">
      <c r="Z275" s="33"/>
      <c r="AA275" s="228">
        <f t="shared" ca="1" si="11"/>
        <v>0</v>
      </c>
      <c r="AB275" s="228">
        <f t="shared" si="18"/>
        <v>279</v>
      </c>
      <c r="AC275" s="229">
        <f t="shared" ca="1" si="12"/>
        <v>0</v>
      </c>
      <c r="AD275" s="229">
        <f t="shared" ca="1" si="13"/>
        <v>0</v>
      </c>
      <c r="AE275" s="230" t="str">
        <f t="shared" ca="1" si="14"/>
        <v>0,00
0,00</v>
      </c>
    </row>
    <row r="276" spans="26:31" x14ac:dyDescent="0.25">
      <c r="Z276" s="33"/>
      <c r="AA276" s="228">
        <f t="shared" ca="1" si="11"/>
        <v>0</v>
      </c>
      <c r="AB276" s="228">
        <f t="shared" si="18"/>
        <v>280</v>
      </c>
      <c r="AC276" s="229">
        <f t="shared" ca="1" si="12"/>
        <v>0</v>
      </c>
      <c r="AD276" s="229">
        <f t="shared" ca="1" si="13"/>
        <v>0</v>
      </c>
      <c r="AE276" s="230" t="str">
        <f t="shared" ca="1" si="14"/>
        <v>0,00
0,00</v>
      </c>
    </row>
    <row r="277" spans="26:31" x14ac:dyDescent="0.25">
      <c r="Z277" s="33"/>
      <c r="AA277" s="228">
        <f t="shared" ca="1" si="11"/>
        <v>0</v>
      </c>
      <c r="AB277" s="228">
        <f t="shared" si="18"/>
        <v>281</v>
      </c>
      <c r="AC277" s="229">
        <f t="shared" ca="1" si="12"/>
        <v>0</v>
      </c>
      <c r="AD277" s="229">
        <f t="shared" ca="1" si="13"/>
        <v>0</v>
      </c>
      <c r="AE277" s="230" t="str">
        <f t="shared" ca="1" si="14"/>
        <v>0,00
0,00</v>
      </c>
    </row>
    <row r="278" spans="26:31" x14ac:dyDescent="0.25">
      <c r="Z278" s="33"/>
      <c r="AA278" s="228">
        <f t="shared" ca="1" si="11"/>
        <v>0</v>
      </c>
      <c r="AB278" s="228">
        <f t="shared" si="18"/>
        <v>282</v>
      </c>
      <c r="AC278" s="229">
        <f t="shared" ca="1" si="12"/>
        <v>0</v>
      </c>
      <c r="AD278" s="229">
        <f t="shared" ca="1" si="13"/>
        <v>0</v>
      </c>
      <c r="AE278" s="230" t="str">
        <f t="shared" ca="1" si="14"/>
        <v>0,00
0,00</v>
      </c>
    </row>
    <row r="279" spans="26:31" x14ac:dyDescent="0.25">
      <c r="Z279" s="33"/>
      <c r="AA279" s="228">
        <f t="shared" ca="1" si="11"/>
        <v>0</v>
      </c>
      <c r="AB279" s="228">
        <f t="shared" si="18"/>
        <v>283</v>
      </c>
      <c r="AC279" s="229">
        <f t="shared" ca="1" si="12"/>
        <v>0</v>
      </c>
      <c r="AD279" s="229">
        <f t="shared" ca="1" si="13"/>
        <v>0</v>
      </c>
      <c r="AE279" s="230" t="str">
        <f t="shared" ca="1" si="14"/>
        <v>0,00
0,00</v>
      </c>
    </row>
    <row r="280" spans="26:31" x14ac:dyDescent="0.25">
      <c r="Z280" s="33"/>
      <c r="AA280" s="228">
        <f t="shared" ref="AA280:AA534" ca="1" si="19">INDIRECT( "'" &amp; $AC$2 &amp; "'!B" &amp; TEXT($AB280-$AJ$2,0))</f>
        <v>0</v>
      </c>
      <c r="AB280" s="228">
        <f t="shared" si="18"/>
        <v>284</v>
      </c>
      <c r="AC280" s="229">
        <f t="shared" ca="1" si="12"/>
        <v>0</v>
      </c>
      <c r="AD280" s="229">
        <f t="shared" ca="1" si="13"/>
        <v>0</v>
      </c>
      <c r="AE280" s="230" t="str">
        <f t="shared" ref="AE280:AE534" ca="1" si="20" xml:space="preserve"> TEXT(INDIRECT("'"&amp;$AC$2&amp;"'!F"&amp;TEXT($AB280-6,0)),"#.##0,00") &amp;"
" &amp; TEXT(INDIRECT("'"&amp;$AC$2&amp;"'!G"&amp;TEXT($AB280-6,0)),"#.##0,00")</f>
        <v>0,00
0,00</v>
      </c>
    </row>
    <row r="281" spans="26:31" x14ac:dyDescent="0.25">
      <c r="Z281" s="33"/>
      <c r="AA281" s="228">
        <f t="shared" ca="1" si="19"/>
        <v>0</v>
      </c>
      <c r="AB281" s="228">
        <f t="shared" si="18"/>
        <v>285</v>
      </c>
      <c r="AC281" s="229">
        <f t="shared" ref="AC281:AC535" ca="1" si="21">INDIRECT( "'" &amp; $AC$2 &amp; "'!D" &amp; TEXT($AB281-$AJ$2,0))</f>
        <v>0</v>
      </c>
      <c r="AD281" s="229">
        <f t="shared" ref="AD281:AD535" ca="1" si="22">INDIRECT( "'" &amp; $AC$2 &amp; "'!E" &amp; TEXT($AB281-$AJ$2,0))</f>
        <v>0</v>
      </c>
      <c r="AE281" s="230" t="str">
        <f t="shared" ca="1" si="20"/>
        <v>0,00
0,00</v>
      </c>
    </row>
    <row r="282" spans="26:31" x14ac:dyDescent="0.25">
      <c r="Z282" s="33"/>
      <c r="AA282" s="228">
        <f t="shared" ca="1" si="19"/>
        <v>0</v>
      </c>
      <c r="AB282" s="228">
        <f t="shared" si="18"/>
        <v>286</v>
      </c>
      <c r="AC282" s="229">
        <f t="shared" ca="1" si="21"/>
        <v>0</v>
      </c>
      <c r="AD282" s="229">
        <f t="shared" ca="1" si="22"/>
        <v>0</v>
      </c>
      <c r="AE282" s="230" t="str">
        <f t="shared" ca="1" si="20"/>
        <v>0,00
0,00</v>
      </c>
    </row>
    <row r="283" spans="26:31" x14ac:dyDescent="0.25">
      <c r="Z283" s="33"/>
      <c r="AA283" s="228">
        <f t="shared" ca="1" si="19"/>
        <v>0</v>
      </c>
      <c r="AB283" s="228">
        <f t="shared" si="18"/>
        <v>287</v>
      </c>
      <c r="AC283" s="229">
        <f t="shared" ca="1" si="21"/>
        <v>0</v>
      </c>
      <c r="AD283" s="229">
        <f t="shared" ca="1" si="22"/>
        <v>0</v>
      </c>
      <c r="AE283" s="230" t="str">
        <f t="shared" ca="1" si="20"/>
        <v>0,00
0,00</v>
      </c>
    </row>
    <row r="284" spans="26:31" x14ac:dyDescent="0.25">
      <c r="Z284" s="33"/>
      <c r="AA284" s="228">
        <f t="shared" ca="1" si="19"/>
        <v>0</v>
      </c>
      <c r="AB284" s="228">
        <f t="shared" si="18"/>
        <v>288</v>
      </c>
      <c r="AC284" s="229">
        <f t="shared" ca="1" si="21"/>
        <v>0</v>
      </c>
      <c r="AD284" s="229">
        <f t="shared" ca="1" si="22"/>
        <v>0</v>
      </c>
      <c r="AE284" s="230" t="str">
        <f t="shared" ca="1" si="20"/>
        <v>0,00
0,00</v>
      </c>
    </row>
    <row r="285" spans="26:31" x14ac:dyDescent="0.25">
      <c r="Z285" s="33"/>
      <c r="AA285" s="228">
        <f t="shared" ca="1" si="19"/>
        <v>0</v>
      </c>
      <c r="AB285" s="228">
        <f t="shared" si="18"/>
        <v>289</v>
      </c>
      <c r="AC285" s="229">
        <f t="shared" ca="1" si="21"/>
        <v>0</v>
      </c>
      <c r="AD285" s="229">
        <f t="shared" ca="1" si="22"/>
        <v>0</v>
      </c>
      <c r="AE285" s="230" t="str">
        <f t="shared" ca="1" si="20"/>
        <v>0,00
0,00</v>
      </c>
    </row>
    <row r="286" spans="26:31" x14ac:dyDescent="0.25">
      <c r="Z286" s="33"/>
      <c r="AA286" s="228">
        <f t="shared" ca="1" si="19"/>
        <v>0</v>
      </c>
      <c r="AB286" s="228">
        <f t="shared" si="18"/>
        <v>290</v>
      </c>
      <c r="AC286" s="229">
        <f t="shared" ca="1" si="21"/>
        <v>0</v>
      </c>
      <c r="AD286" s="229">
        <f t="shared" ca="1" si="22"/>
        <v>0</v>
      </c>
      <c r="AE286" s="230" t="str">
        <f t="shared" ca="1" si="20"/>
        <v>0,00
0,00</v>
      </c>
    </row>
    <row r="287" spans="26:31" x14ac:dyDescent="0.25">
      <c r="Z287" s="33"/>
      <c r="AA287" s="228">
        <f t="shared" ca="1" si="19"/>
        <v>0</v>
      </c>
      <c r="AB287" s="228">
        <f t="shared" si="18"/>
        <v>291</v>
      </c>
      <c r="AC287" s="229">
        <f t="shared" ca="1" si="21"/>
        <v>0</v>
      </c>
      <c r="AD287" s="229">
        <f t="shared" ca="1" si="22"/>
        <v>0</v>
      </c>
      <c r="AE287" s="230" t="str">
        <f t="shared" ca="1" si="20"/>
        <v>0,00
0,00</v>
      </c>
    </row>
    <row r="288" spans="26:31" x14ac:dyDescent="0.25">
      <c r="Z288" s="33"/>
      <c r="AA288" s="228">
        <f t="shared" ca="1" si="19"/>
        <v>0</v>
      </c>
      <c r="AB288" s="228">
        <f t="shared" si="18"/>
        <v>292</v>
      </c>
      <c r="AC288" s="229">
        <f t="shared" ca="1" si="21"/>
        <v>0</v>
      </c>
      <c r="AD288" s="229">
        <f t="shared" ca="1" si="22"/>
        <v>0</v>
      </c>
      <c r="AE288" s="230" t="str">
        <f t="shared" ca="1" si="20"/>
        <v>0,00
0,00</v>
      </c>
    </row>
    <row r="289" spans="26:31" x14ac:dyDescent="0.25">
      <c r="Z289" s="33"/>
      <c r="AA289" s="228">
        <f t="shared" ca="1" si="19"/>
        <v>0</v>
      </c>
      <c r="AB289" s="228">
        <f t="shared" si="18"/>
        <v>293</v>
      </c>
      <c r="AC289" s="229">
        <f t="shared" ca="1" si="21"/>
        <v>0</v>
      </c>
      <c r="AD289" s="229">
        <f t="shared" ca="1" si="22"/>
        <v>0</v>
      </c>
      <c r="AE289" s="230" t="str">
        <f t="shared" ca="1" si="20"/>
        <v>0,00
0,00</v>
      </c>
    </row>
    <row r="290" spans="26:31" x14ac:dyDescent="0.25">
      <c r="Z290" s="33"/>
      <c r="AA290" s="228">
        <f t="shared" ca="1" si="19"/>
        <v>0</v>
      </c>
      <c r="AB290" s="228">
        <f t="shared" si="18"/>
        <v>294</v>
      </c>
      <c r="AC290" s="229">
        <f t="shared" ca="1" si="21"/>
        <v>0</v>
      </c>
      <c r="AD290" s="229">
        <f t="shared" ca="1" si="22"/>
        <v>0</v>
      </c>
      <c r="AE290" s="230" t="str">
        <f t="shared" ca="1" si="20"/>
        <v>0,00
0,00</v>
      </c>
    </row>
    <row r="291" spans="26:31" x14ac:dyDescent="0.25">
      <c r="Z291" s="33"/>
      <c r="AA291" s="228">
        <f t="shared" ca="1" si="19"/>
        <v>0</v>
      </c>
      <c r="AB291" s="228">
        <f t="shared" si="18"/>
        <v>295</v>
      </c>
      <c r="AC291" s="229">
        <f t="shared" ca="1" si="21"/>
        <v>0</v>
      </c>
      <c r="AD291" s="229">
        <f t="shared" ca="1" si="22"/>
        <v>0</v>
      </c>
      <c r="AE291" s="230" t="str">
        <f t="shared" ca="1" si="20"/>
        <v>0,00
0,00</v>
      </c>
    </row>
    <row r="292" spans="26:31" x14ac:dyDescent="0.25">
      <c r="Z292" s="33"/>
      <c r="AA292" s="228">
        <f t="shared" ca="1" si="19"/>
        <v>0</v>
      </c>
      <c r="AB292" s="228">
        <f t="shared" si="18"/>
        <v>296</v>
      </c>
      <c r="AC292" s="229">
        <f t="shared" ca="1" si="21"/>
        <v>0</v>
      </c>
      <c r="AD292" s="229">
        <f t="shared" ca="1" si="22"/>
        <v>0</v>
      </c>
      <c r="AE292" s="230" t="str">
        <f t="shared" ca="1" si="20"/>
        <v>0,00
0,00</v>
      </c>
    </row>
    <row r="293" spans="26:31" x14ac:dyDescent="0.25">
      <c r="Z293" s="33"/>
      <c r="AA293" s="228">
        <f t="shared" ca="1" si="19"/>
        <v>0</v>
      </c>
      <c r="AB293" s="228">
        <f t="shared" si="18"/>
        <v>297</v>
      </c>
      <c r="AC293" s="229">
        <f t="shared" ca="1" si="21"/>
        <v>0</v>
      </c>
      <c r="AD293" s="229">
        <f t="shared" ca="1" si="22"/>
        <v>0</v>
      </c>
      <c r="AE293" s="230" t="str">
        <f t="shared" ca="1" si="20"/>
        <v>0,00
0,00</v>
      </c>
    </row>
    <row r="294" spans="26:31" x14ac:dyDescent="0.25">
      <c r="Z294" s="33"/>
      <c r="AA294" s="228">
        <f t="shared" ca="1" si="19"/>
        <v>0</v>
      </c>
      <c r="AB294" s="228">
        <f t="shared" si="18"/>
        <v>298</v>
      </c>
      <c r="AC294" s="229">
        <f t="shared" ca="1" si="21"/>
        <v>0</v>
      </c>
      <c r="AD294" s="229">
        <f t="shared" ca="1" si="22"/>
        <v>0</v>
      </c>
      <c r="AE294" s="230" t="str">
        <f t="shared" ca="1" si="20"/>
        <v>0,00
0,00</v>
      </c>
    </row>
    <row r="295" spans="26:31" x14ac:dyDescent="0.25">
      <c r="Z295" s="33"/>
      <c r="AA295" s="228">
        <f t="shared" ca="1" si="19"/>
        <v>0</v>
      </c>
      <c r="AB295" s="228">
        <f t="shared" si="18"/>
        <v>299</v>
      </c>
      <c r="AC295" s="229">
        <f t="shared" ca="1" si="21"/>
        <v>0</v>
      </c>
      <c r="AD295" s="229">
        <f t="shared" ca="1" si="22"/>
        <v>0</v>
      </c>
      <c r="AE295" s="230" t="str">
        <f t="shared" ca="1" si="20"/>
        <v>0,00
0,00</v>
      </c>
    </row>
    <row r="296" spans="26:31" x14ac:dyDescent="0.25">
      <c r="Z296" s="33"/>
      <c r="AA296" s="228">
        <f t="shared" ca="1" si="19"/>
        <v>0</v>
      </c>
      <c r="AB296" s="228">
        <f t="shared" si="18"/>
        <v>300</v>
      </c>
      <c r="AC296" s="229">
        <f t="shared" ca="1" si="21"/>
        <v>0</v>
      </c>
      <c r="AD296" s="229">
        <f t="shared" ca="1" si="22"/>
        <v>0</v>
      </c>
      <c r="AE296" s="230" t="str">
        <f t="shared" ca="1" si="20"/>
        <v>0,00
0,00</v>
      </c>
    </row>
    <row r="297" spans="26:31" x14ac:dyDescent="0.25">
      <c r="Z297" s="33"/>
      <c r="AA297" s="228">
        <f t="shared" ca="1" si="19"/>
        <v>0</v>
      </c>
      <c r="AB297" s="228">
        <f t="shared" si="18"/>
        <v>301</v>
      </c>
      <c r="AC297" s="229">
        <f t="shared" ca="1" si="21"/>
        <v>0</v>
      </c>
      <c r="AD297" s="229">
        <f t="shared" ca="1" si="22"/>
        <v>0</v>
      </c>
      <c r="AE297" s="230" t="str">
        <f t="shared" ca="1" si="20"/>
        <v>0,00
0,00</v>
      </c>
    </row>
    <row r="298" spans="26:31" x14ac:dyDescent="0.25">
      <c r="Z298" s="33"/>
      <c r="AA298" s="228">
        <f t="shared" ca="1" si="19"/>
        <v>0</v>
      </c>
      <c r="AB298" s="228">
        <f t="shared" si="18"/>
        <v>302</v>
      </c>
      <c r="AC298" s="229">
        <f t="shared" ca="1" si="21"/>
        <v>0</v>
      </c>
      <c r="AD298" s="229">
        <f t="shared" ca="1" si="22"/>
        <v>0</v>
      </c>
      <c r="AE298" s="230" t="str">
        <f t="shared" ca="1" si="20"/>
        <v>0,00
0,00</v>
      </c>
    </row>
    <row r="299" spans="26:31" x14ac:dyDescent="0.25">
      <c r="Z299" s="33"/>
      <c r="AA299" s="228">
        <f t="shared" ca="1" si="19"/>
        <v>0</v>
      </c>
      <c r="AB299" s="228">
        <f t="shared" si="18"/>
        <v>303</v>
      </c>
      <c r="AC299" s="229">
        <f t="shared" ca="1" si="21"/>
        <v>0</v>
      </c>
      <c r="AD299" s="229">
        <f t="shared" ca="1" si="22"/>
        <v>0</v>
      </c>
      <c r="AE299" s="230" t="str">
        <f t="shared" ca="1" si="20"/>
        <v>0,00
0,00</v>
      </c>
    </row>
    <row r="300" spans="26:31" x14ac:dyDescent="0.25">
      <c r="Z300" s="33"/>
      <c r="AA300" s="228">
        <f t="shared" ca="1" si="19"/>
        <v>0</v>
      </c>
      <c r="AB300" s="228">
        <f t="shared" si="18"/>
        <v>304</v>
      </c>
      <c r="AC300" s="229">
        <f t="shared" ca="1" si="21"/>
        <v>0</v>
      </c>
      <c r="AD300" s="229">
        <f t="shared" ca="1" si="22"/>
        <v>0</v>
      </c>
      <c r="AE300" s="230" t="str">
        <f t="shared" ca="1" si="20"/>
        <v>0,00
0,00</v>
      </c>
    </row>
    <row r="301" spans="26:31" x14ac:dyDescent="0.25">
      <c r="Z301" s="33"/>
      <c r="AA301" s="228">
        <f t="shared" ca="1" si="19"/>
        <v>0</v>
      </c>
      <c r="AB301" s="228">
        <f t="shared" si="18"/>
        <v>305</v>
      </c>
      <c r="AC301" s="229">
        <f t="shared" ca="1" si="21"/>
        <v>0</v>
      </c>
      <c r="AD301" s="229">
        <f t="shared" ca="1" si="22"/>
        <v>0</v>
      </c>
      <c r="AE301" s="230" t="str">
        <f t="shared" ca="1" si="20"/>
        <v>0,00
0,00</v>
      </c>
    </row>
    <row r="302" spans="26:31" x14ac:dyDescent="0.25">
      <c r="Z302" s="33"/>
      <c r="AA302" s="228">
        <f t="shared" ca="1" si="19"/>
        <v>0</v>
      </c>
      <c r="AB302" s="228">
        <f t="shared" si="18"/>
        <v>306</v>
      </c>
      <c r="AC302" s="229">
        <f t="shared" ca="1" si="21"/>
        <v>0</v>
      </c>
      <c r="AD302" s="229">
        <f t="shared" ca="1" si="22"/>
        <v>0</v>
      </c>
      <c r="AE302" s="230" t="str">
        <f t="shared" ca="1" si="20"/>
        <v>0,00
0,00</v>
      </c>
    </row>
    <row r="303" spans="26:31" x14ac:dyDescent="0.25">
      <c r="Z303" s="33"/>
      <c r="AA303" s="228">
        <f t="shared" ca="1" si="19"/>
        <v>0</v>
      </c>
      <c r="AB303" s="228">
        <f t="shared" si="18"/>
        <v>307</v>
      </c>
      <c r="AC303" s="229">
        <f t="shared" ca="1" si="21"/>
        <v>0</v>
      </c>
      <c r="AD303" s="229">
        <f t="shared" ca="1" si="22"/>
        <v>0</v>
      </c>
      <c r="AE303" s="230" t="str">
        <f t="shared" ca="1" si="20"/>
        <v>0,00
0,00</v>
      </c>
    </row>
    <row r="304" spans="26:31" x14ac:dyDescent="0.25">
      <c r="Z304" s="33"/>
      <c r="AA304" s="228">
        <f t="shared" ca="1" si="19"/>
        <v>0</v>
      </c>
      <c r="AB304" s="228">
        <f t="shared" si="18"/>
        <v>308</v>
      </c>
      <c r="AC304" s="229">
        <f t="shared" ca="1" si="21"/>
        <v>0</v>
      </c>
      <c r="AD304" s="229">
        <f t="shared" ca="1" si="22"/>
        <v>0</v>
      </c>
      <c r="AE304" s="230" t="str">
        <f t="shared" ca="1" si="20"/>
        <v>0,00
0,00</v>
      </c>
    </row>
    <row r="305" spans="26:31" x14ac:dyDescent="0.25">
      <c r="Z305" s="33"/>
      <c r="AA305" s="228">
        <f t="shared" ca="1" si="19"/>
        <v>0</v>
      </c>
      <c r="AB305" s="228">
        <f t="shared" si="18"/>
        <v>309</v>
      </c>
      <c r="AC305" s="229">
        <f t="shared" ca="1" si="21"/>
        <v>0</v>
      </c>
      <c r="AD305" s="229">
        <f t="shared" ca="1" si="22"/>
        <v>0</v>
      </c>
      <c r="AE305" s="230" t="str">
        <f t="shared" ca="1" si="20"/>
        <v>0,00
0,00</v>
      </c>
    </row>
    <row r="306" spans="26:31" x14ac:dyDescent="0.25">
      <c r="Z306" s="33"/>
      <c r="AA306" s="228">
        <f t="shared" ca="1" si="19"/>
        <v>0</v>
      </c>
      <c r="AB306" s="228">
        <f t="shared" si="18"/>
        <v>310</v>
      </c>
      <c r="AC306" s="229">
        <f t="shared" ca="1" si="21"/>
        <v>0</v>
      </c>
      <c r="AD306" s="229">
        <f t="shared" ca="1" si="22"/>
        <v>0</v>
      </c>
      <c r="AE306" s="230" t="str">
        <f t="shared" ca="1" si="20"/>
        <v>0,00
0,00</v>
      </c>
    </row>
    <row r="307" spans="26:31" x14ac:dyDescent="0.25">
      <c r="Z307" s="33"/>
      <c r="AA307" s="228">
        <f t="shared" ca="1" si="19"/>
        <v>0</v>
      </c>
      <c r="AB307" s="228">
        <f t="shared" si="18"/>
        <v>311</v>
      </c>
      <c r="AC307" s="229">
        <f t="shared" ca="1" si="21"/>
        <v>0</v>
      </c>
      <c r="AD307" s="229">
        <f t="shared" ca="1" si="22"/>
        <v>0</v>
      </c>
      <c r="AE307" s="230" t="str">
        <f t="shared" ca="1" si="20"/>
        <v>0,00
0,00</v>
      </c>
    </row>
    <row r="308" spans="26:31" x14ac:dyDescent="0.25">
      <c r="Z308" s="33"/>
      <c r="AA308" s="228">
        <f t="shared" ca="1" si="19"/>
        <v>0</v>
      </c>
      <c r="AB308" s="228">
        <f t="shared" si="18"/>
        <v>312</v>
      </c>
      <c r="AC308" s="229">
        <f t="shared" ca="1" si="21"/>
        <v>0</v>
      </c>
      <c r="AD308" s="229">
        <f t="shared" ca="1" si="22"/>
        <v>0</v>
      </c>
      <c r="AE308" s="230" t="str">
        <f t="shared" ca="1" si="20"/>
        <v>0,00
0,00</v>
      </c>
    </row>
    <row r="309" spans="26:31" x14ac:dyDescent="0.25">
      <c r="Z309" s="33"/>
      <c r="AA309" s="228">
        <f t="shared" ca="1" si="19"/>
        <v>0</v>
      </c>
      <c r="AB309" s="228">
        <f t="shared" si="18"/>
        <v>313</v>
      </c>
      <c r="AC309" s="229">
        <f t="shared" ca="1" si="21"/>
        <v>0</v>
      </c>
      <c r="AD309" s="229">
        <f t="shared" ca="1" si="22"/>
        <v>0</v>
      </c>
      <c r="AE309" s="230" t="str">
        <f t="shared" ca="1" si="20"/>
        <v>0,00
0,00</v>
      </c>
    </row>
    <row r="310" spans="26:31" x14ac:dyDescent="0.25">
      <c r="Z310" s="33"/>
      <c r="AA310" s="228">
        <f t="shared" ca="1" si="19"/>
        <v>0</v>
      </c>
      <c r="AB310" s="228">
        <f t="shared" si="18"/>
        <v>314</v>
      </c>
      <c r="AC310" s="229">
        <f t="shared" ca="1" si="21"/>
        <v>0</v>
      </c>
      <c r="AD310" s="229">
        <f t="shared" ca="1" si="22"/>
        <v>0</v>
      </c>
      <c r="AE310" s="230" t="str">
        <f t="shared" ca="1" si="20"/>
        <v>0,00
0,00</v>
      </c>
    </row>
    <row r="311" spans="26:31" x14ac:dyDescent="0.25">
      <c r="Z311" s="33"/>
      <c r="AA311" s="228">
        <f t="shared" ca="1" si="19"/>
        <v>0</v>
      </c>
      <c r="AB311" s="228">
        <f t="shared" si="18"/>
        <v>315</v>
      </c>
      <c r="AC311" s="229">
        <f t="shared" ca="1" si="21"/>
        <v>0</v>
      </c>
      <c r="AD311" s="229">
        <f t="shared" ca="1" si="22"/>
        <v>0</v>
      </c>
      <c r="AE311" s="230" t="str">
        <f t="shared" ca="1" si="20"/>
        <v>0,00
0,00</v>
      </c>
    </row>
    <row r="312" spans="26:31" x14ac:dyDescent="0.25">
      <c r="Z312" s="33"/>
      <c r="AA312" s="228">
        <f t="shared" ca="1" si="19"/>
        <v>0</v>
      </c>
      <c r="AB312" s="228">
        <f t="shared" si="18"/>
        <v>316</v>
      </c>
      <c r="AC312" s="229">
        <f t="shared" ca="1" si="21"/>
        <v>0</v>
      </c>
      <c r="AD312" s="229">
        <f t="shared" ca="1" si="22"/>
        <v>0</v>
      </c>
      <c r="AE312" s="230" t="str">
        <f t="shared" ca="1" si="20"/>
        <v>0,00
0,00</v>
      </c>
    </row>
    <row r="313" spans="26:31" x14ac:dyDescent="0.25">
      <c r="Z313" s="33"/>
      <c r="AA313" s="228">
        <f t="shared" ca="1" si="19"/>
        <v>0</v>
      </c>
      <c r="AB313" s="228">
        <f t="shared" si="18"/>
        <v>317</v>
      </c>
      <c r="AC313" s="229">
        <f t="shared" ca="1" si="21"/>
        <v>0</v>
      </c>
      <c r="AD313" s="229">
        <f t="shared" ca="1" si="22"/>
        <v>0</v>
      </c>
      <c r="AE313" s="230" t="str">
        <f t="shared" ca="1" si="20"/>
        <v>0,00
0,00</v>
      </c>
    </row>
    <row r="314" spans="26:31" x14ac:dyDescent="0.25">
      <c r="Z314" s="33"/>
      <c r="AA314" s="228">
        <f t="shared" ca="1" si="19"/>
        <v>0</v>
      </c>
      <c r="AB314" s="228">
        <f t="shared" si="18"/>
        <v>318</v>
      </c>
      <c r="AC314" s="229">
        <f t="shared" ca="1" si="21"/>
        <v>0</v>
      </c>
      <c r="AD314" s="229">
        <f t="shared" ca="1" si="22"/>
        <v>0</v>
      </c>
      <c r="AE314" s="230" t="str">
        <f t="shared" ca="1" si="20"/>
        <v>0,00
0,00</v>
      </c>
    </row>
    <row r="315" spans="26:31" x14ac:dyDescent="0.25">
      <c r="Z315" s="33"/>
      <c r="AA315" s="228">
        <f t="shared" ca="1" si="19"/>
        <v>0</v>
      </c>
      <c r="AB315" s="228">
        <f t="shared" si="18"/>
        <v>319</v>
      </c>
      <c r="AC315" s="229">
        <f t="shared" ca="1" si="21"/>
        <v>0</v>
      </c>
      <c r="AD315" s="229">
        <f t="shared" ca="1" si="22"/>
        <v>0</v>
      </c>
      <c r="AE315" s="230" t="str">
        <f t="shared" ca="1" si="20"/>
        <v>0,00
0,00</v>
      </c>
    </row>
    <row r="316" spans="26:31" x14ac:dyDescent="0.25">
      <c r="Z316" s="33"/>
      <c r="AA316" s="228">
        <f t="shared" ca="1" si="19"/>
        <v>0</v>
      </c>
      <c r="AB316" s="228">
        <f t="shared" si="18"/>
        <v>320</v>
      </c>
      <c r="AC316" s="229">
        <f t="shared" ca="1" si="21"/>
        <v>0</v>
      </c>
      <c r="AD316" s="229">
        <f t="shared" ca="1" si="22"/>
        <v>0</v>
      </c>
      <c r="AE316" s="230" t="str">
        <f t="shared" ca="1" si="20"/>
        <v>0,00
0,00</v>
      </c>
    </row>
    <row r="317" spans="26:31" x14ac:dyDescent="0.25">
      <c r="Z317" s="33"/>
      <c r="AA317" s="228">
        <f t="shared" ca="1" si="19"/>
        <v>0</v>
      </c>
      <c r="AB317" s="228">
        <f t="shared" si="18"/>
        <v>321</v>
      </c>
      <c r="AC317" s="229">
        <f t="shared" ca="1" si="21"/>
        <v>0</v>
      </c>
      <c r="AD317" s="229">
        <f t="shared" ca="1" si="22"/>
        <v>0</v>
      </c>
      <c r="AE317" s="230" t="str">
        <f t="shared" ca="1" si="20"/>
        <v>0,00
0,00</v>
      </c>
    </row>
    <row r="318" spans="26:31" x14ac:dyDescent="0.25">
      <c r="Z318" s="33"/>
      <c r="AA318" s="228">
        <f t="shared" ca="1" si="19"/>
        <v>0</v>
      </c>
      <c r="AB318" s="228">
        <f t="shared" si="18"/>
        <v>322</v>
      </c>
      <c r="AC318" s="229">
        <f t="shared" ca="1" si="21"/>
        <v>0</v>
      </c>
      <c r="AD318" s="229">
        <f t="shared" ca="1" si="22"/>
        <v>0</v>
      </c>
      <c r="AE318" s="230" t="str">
        <f t="shared" ca="1" si="20"/>
        <v>0,00
0,00</v>
      </c>
    </row>
    <row r="319" spans="26:31" x14ac:dyDescent="0.25">
      <c r="Z319" s="33"/>
      <c r="AA319" s="228">
        <f t="shared" ca="1" si="19"/>
        <v>0</v>
      </c>
      <c r="AB319" s="228">
        <f t="shared" ref="AB319:AB382" si="23">+AB318+1</f>
        <v>323</v>
      </c>
      <c r="AC319" s="229">
        <f t="shared" ca="1" si="21"/>
        <v>0</v>
      </c>
      <c r="AD319" s="229">
        <f t="shared" ca="1" si="22"/>
        <v>0</v>
      </c>
      <c r="AE319" s="230" t="str">
        <f t="shared" ca="1" si="20"/>
        <v>0,00
0,00</v>
      </c>
    </row>
    <row r="320" spans="26:31" x14ac:dyDescent="0.25">
      <c r="Z320" s="33"/>
      <c r="AA320" s="228">
        <f t="shared" ca="1" si="19"/>
        <v>0</v>
      </c>
      <c r="AB320" s="228">
        <f t="shared" si="23"/>
        <v>324</v>
      </c>
      <c r="AC320" s="229">
        <f t="shared" ca="1" si="21"/>
        <v>0</v>
      </c>
      <c r="AD320" s="229">
        <f t="shared" ca="1" si="22"/>
        <v>0</v>
      </c>
      <c r="AE320" s="230" t="str">
        <f t="shared" ca="1" si="20"/>
        <v>0,00
0,00</v>
      </c>
    </row>
    <row r="321" spans="26:31" x14ac:dyDescent="0.25">
      <c r="Z321" s="33"/>
      <c r="AA321" s="228">
        <f t="shared" ca="1" si="19"/>
        <v>0</v>
      </c>
      <c r="AB321" s="228">
        <f t="shared" si="23"/>
        <v>325</v>
      </c>
      <c r="AC321" s="229">
        <f t="shared" ca="1" si="21"/>
        <v>0</v>
      </c>
      <c r="AD321" s="229">
        <f t="shared" ca="1" si="22"/>
        <v>0</v>
      </c>
      <c r="AE321" s="230" t="str">
        <f t="shared" ca="1" si="20"/>
        <v>0,00
0,00</v>
      </c>
    </row>
    <row r="322" spans="26:31" x14ac:dyDescent="0.25">
      <c r="Z322" s="33"/>
      <c r="AA322" s="228">
        <f t="shared" ca="1" si="19"/>
        <v>0</v>
      </c>
      <c r="AB322" s="228">
        <f t="shared" si="23"/>
        <v>326</v>
      </c>
      <c r="AC322" s="229">
        <f t="shared" ca="1" si="21"/>
        <v>0</v>
      </c>
      <c r="AD322" s="229">
        <f t="shared" ca="1" si="22"/>
        <v>0</v>
      </c>
      <c r="AE322" s="230" t="str">
        <f t="shared" ca="1" si="20"/>
        <v>0,00
0,00</v>
      </c>
    </row>
    <row r="323" spans="26:31" x14ac:dyDescent="0.25">
      <c r="Z323" s="33"/>
      <c r="AA323" s="228">
        <f t="shared" ca="1" si="19"/>
        <v>0</v>
      </c>
      <c r="AB323" s="228">
        <f t="shared" si="23"/>
        <v>327</v>
      </c>
      <c r="AC323" s="229">
        <f t="shared" ca="1" si="21"/>
        <v>0</v>
      </c>
      <c r="AD323" s="229">
        <f t="shared" ca="1" si="22"/>
        <v>0</v>
      </c>
      <c r="AE323" s="230" t="str">
        <f t="shared" ca="1" si="20"/>
        <v>0,00
0,00</v>
      </c>
    </row>
    <row r="324" spans="26:31" x14ac:dyDescent="0.25">
      <c r="Z324" s="33"/>
      <c r="AA324" s="228">
        <f t="shared" ca="1" si="19"/>
        <v>0</v>
      </c>
      <c r="AB324" s="228">
        <f t="shared" si="23"/>
        <v>328</v>
      </c>
      <c r="AC324" s="229">
        <f t="shared" ca="1" si="21"/>
        <v>0</v>
      </c>
      <c r="AD324" s="229">
        <f t="shared" ca="1" si="22"/>
        <v>0</v>
      </c>
      <c r="AE324" s="230" t="str">
        <f t="shared" ca="1" si="20"/>
        <v>0,00
0,00</v>
      </c>
    </row>
    <row r="325" spans="26:31" x14ac:dyDescent="0.25">
      <c r="Z325" s="33"/>
      <c r="AA325" s="228">
        <f t="shared" ca="1" si="19"/>
        <v>0</v>
      </c>
      <c r="AB325" s="228">
        <f t="shared" si="23"/>
        <v>329</v>
      </c>
      <c r="AC325" s="229">
        <f t="shared" ca="1" si="21"/>
        <v>0</v>
      </c>
      <c r="AD325" s="229">
        <f t="shared" ca="1" si="22"/>
        <v>0</v>
      </c>
      <c r="AE325" s="230" t="str">
        <f t="shared" ca="1" si="20"/>
        <v>0,00
0,00</v>
      </c>
    </row>
    <row r="326" spans="26:31" x14ac:dyDescent="0.25">
      <c r="Z326" s="33"/>
      <c r="AA326" s="228">
        <f t="shared" ca="1" si="19"/>
        <v>0</v>
      </c>
      <c r="AB326" s="228">
        <f t="shared" si="23"/>
        <v>330</v>
      </c>
      <c r="AC326" s="229">
        <f t="shared" ca="1" si="21"/>
        <v>0</v>
      </c>
      <c r="AD326" s="229">
        <f t="shared" ca="1" si="22"/>
        <v>0</v>
      </c>
      <c r="AE326" s="230" t="str">
        <f t="shared" ca="1" si="20"/>
        <v>0,00
0,00</v>
      </c>
    </row>
    <row r="327" spans="26:31" x14ac:dyDescent="0.25">
      <c r="Z327" s="33"/>
      <c r="AA327" s="228">
        <f t="shared" ca="1" si="19"/>
        <v>0</v>
      </c>
      <c r="AB327" s="228">
        <f t="shared" si="23"/>
        <v>331</v>
      </c>
      <c r="AC327" s="229">
        <f t="shared" ca="1" si="21"/>
        <v>0</v>
      </c>
      <c r="AD327" s="229">
        <f t="shared" ca="1" si="22"/>
        <v>0</v>
      </c>
      <c r="AE327" s="230" t="str">
        <f t="shared" ca="1" si="20"/>
        <v>0,00
0,00</v>
      </c>
    </row>
    <row r="328" spans="26:31" x14ac:dyDescent="0.25">
      <c r="Z328" s="33"/>
      <c r="AA328" s="228">
        <f t="shared" ca="1" si="19"/>
        <v>0</v>
      </c>
      <c r="AB328" s="228">
        <f t="shared" si="23"/>
        <v>332</v>
      </c>
      <c r="AC328" s="229">
        <f t="shared" ca="1" si="21"/>
        <v>0</v>
      </c>
      <c r="AD328" s="229">
        <f t="shared" ca="1" si="22"/>
        <v>0</v>
      </c>
      <c r="AE328" s="230" t="str">
        <f t="shared" ca="1" si="20"/>
        <v>0,00
0,00</v>
      </c>
    </row>
    <row r="329" spans="26:31" x14ac:dyDescent="0.25">
      <c r="Z329" s="33"/>
      <c r="AA329" s="228">
        <f t="shared" ca="1" si="19"/>
        <v>0</v>
      </c>
      <c r="AB329" s="228">
        <f t="shared" si="23"/>
        <v>333</v>
      </c>
      <c r="AC329" s="229">
        <f t="shared" ca="1" si="21"/>
        <v>0</v>
      </c>
      <c r="AD329" s="229">
        <f t="shared" ca="1" si="22"/>
        <v>0</v>
      </c>
      <c r="AE329" s="230" t="str">
        <f t="shared" ca="1" si="20"/>
        <v>0,00
0,00</v>
      </c>
    </row>
    <row r="330" spans="26:31" x14ac:dyDescent="0.25">
      <c r="Z330" s="33"/>
      <c r="AA330" s="228">
        <f t="shared" ca="1" si="19"/>
        <v>0</v>
      </c>
      <c r="AB330" s="228">
        <f t="shared" si="23"/>
        <v>334</v>
      </c>
      <c r="AC330" s="229">
        <f t="shared" ca="1" si="21"/>
        <v>0</v>
      </c>
      <c r="AD330" s="229">
        <f t="shared" ca="1" si="22"/>
        <v>0</v>
      </c>
      <c r="AE330" s="230" t="str">
        <f t="shared" ca="1" si="20"/>
        <v>0,00
0,00</v>
      </c>
    </row>
    <row r="331" spans="26:31" x14ac:dyDescent="0.25">
      <c r="Z331" s="33"/>
      <c r="AA331" s="228">
        <f t="shared" ca="1" si="19"/>
        <v>0</v>
      </c>
      <c r="AB331" s="228">
        <f t="shared" si="23"/>
        <v>335</v>
      </c>
      <c r="AC331" s="229">
        <f t="shared" ca="1" si="21"/>
        <v>0</v>
      </c>
      <c r="AD331" s="229">
        <f t="shared" ca="1" si="22"/>
        <v>0</v>
      </c>
      <c r="AE331" s="230" t="str">
        <f t="shared" ca="1" si="20"/>
        <v>0,00
0,00</v>
      </c>
    </row>
    <row r="332" spans="26:31" x14ac:dyDescent="0.25">
      <c r="Z332" s="33"/>
      <c r="AA332" s="228">
        <f t="shared" ca="1" si="19"/>
        <v>0</v>
      </c>
      <c r="AB332" s="228">
        <f t="shared" si="23"/>
        <v>336</v>
      </c>
      <c r="AC332" s="229">
        <f t="shared" ca="1" si="21"/>
        <v>0</v>
      </c>
      <c r="AD332" s="229">
        <f t="shared" ca="1" si="22"/>
        <v>0</v>
      </c>
      <c r="AE332" s="230" t="str">
        <f t="shared" ca="1" si="20"/>
        <v>0,00
0,00</v>
      </c>
    </row>
    <row r="333" spans="26:31" x14ac:dyDescent="0.25">
      <c r="Z333" s="33"/>
      <c r="AA333" s="228">
        <f t="shared" ca="1" si="19"/>
        <v>0</v>
      </c>
      <c r="AB333" s="228">
        <f t="shared" si="23"/>
        <v>337</v>
      </c>
      <c r="AC333" s="229">
        <f t="shared" ca="1" si="21"/>
        <v>0</v>
      </c>
      <c r="AD333" s="229">
        <f t="shared" ca="1" si="22"/>
        <v>0</v>
      </c>
      <c r="AE333" s="230" t="str">
        <f t="shared" ca="1" si="20"/>
        <v>0,00
0,00</v>
      </c>
    </row>
    <row r="334" spans="26:31" x14ac:dyDescent="0.25">
      <c r="Z334" s="33"/>
      <c r="AA334" s="228">
        <f t="shared" ca="1" si="19"/>
        <v>0</v>
      </c>
      <c r="AB334" s="228">
        <f t="shared" si="23"/>
        <v>338</v>
      </c>
      <c r="AC334" s="229">
        <f t="shared" ca="1" si="21"/>
        <v>0</v>
      </c>
      <c r="AD334" s="229">
        <f t="shared" ca="1" si="22"/>
        <v>0</v>
      </c>
      <c r="AE334" s="230" t="str">
        <f t="shared" ca="1" si="20"/>
        <v>0,00
0,00</v>
      </c>
    </row>
    <row r="335" spans="26:31" x14ac:dyDescent="0.25">
      <c r="Z335" s="33"/>
      <c r="AA335" s="228">
        <f t="shared" ca="1" si="19"/>
        <v>0</v>
      </c>
      <c r="AB335" s="228">
        <f t="shared" si="23"/>
        <v>339</v>
      </c>
      <c r="AC335" s="229">
        <f t="shared" ca="1" si="21"/>
        <v>0</v>
      </c>
      <c r="AD335" s="229">
        <f t="shared" ca="1" si="22"/>
        <v>0</v>
      </c>
      <c r="AE335" s="230" t="str">
        <f t="shared" ca="1" si="20"/>
        <v>0,00
0,00</v>
      </c>
    </row>
    <row r="336" spans="26:31" x14ac:dyDescent="0.25">
      <c r="Z336" s="33"/>
      <c r="AA336" s="228">
        <f t="shared" ca="1" si="19"/>
        <v>0</v>
      </c>
      <c r="AB336" s="228">
        <f t="shared" si="23"/>
        <v>340</v>
      </c>
      <c r="AC336" s="229">
        <f t="shared" ca="1" si="21"/>
        <v>0</v>
      </c>
      <c r="AD336" s="229">
        <f t="shared" ca="1" si="22"/>
        <v>0</v>
      </c>
      <c r="AE336" s="230" t="str">
        <f t="shared" ca="1" si="20"/>
        <v>0,00
0,00</v>
      </c>
    </row>
    <row r="337" spans="26:31" x14ac:dyDescent="0.25">
      <c r="Z337" s="33"/>
      <c r="AA337" s="228">
        <f t="shared" ca="1" si="19"/>
        <v>0</v>
      </c>
      <c r="AB337" s="228">
        <f t="shared" si="23"/>
        <v>341</v>
      </c>
      <c r="AC337" s="229">
        <f t="shared" ca="1" si="21"/>
        <v>0</v>
      </c>
      <c r="AD337" s="229">
        <f t="shared" ca="1" si="22"/>
        <v>0</v>
      </c>
      <c r="AE337" s="230" t="str">
        <f t="shared" ca="1" si="20"/>
        <v>0,00
0,00</v>
      </c>
    </row>
    <row r="338" spans="26:31" x14ac:dyDescent="0.25">
      <c r="Z338" s="33"/>
      <c r="AA338" s="228">
        <f t="shared" ca="1" si="19"/>
        <v>0</v>
      </c>
      <c r="AB338" s="228">
        <f t="shared" si="23"/>
        <v>342</v>
      </c>
      <c r="AC338" s="229">
        <f t="shared" ca="1" si="21"/>
        <v>0</v>
      </c>
      <c r="AD338" s="229">
        <f t="shared" ca="1" si="22"/>
        <v>0</v>
      </c>
      <c r="AE338" s="230" t="str">
        <f t="shared" ca="1" si="20"/>
        <v>0,00
0,00</v>
      </c>
    </row>
    <row r="339" spans="26:31" x14ac:dyDescent="0.25">
      <c r="Z339" s="33"/>
      <c r="AA339" s="228">
        <f t="shared" ca="1" si="19"/>
        <v>0</v>
      </c>
      <c r="AB339" s="228">
        <f t="shared" si="23"/>
        <v>343</v>
      </c>
      <c r="AC339" s="229">
        <f t="shared" ca="1" si="21"/>
        <v>0</v>
      </c>
      <c r="AD339" s="229">
        <f t="shared" ca="1" si="22"/>
        <v>0</v>
      </c>
      <c r="AE339" s="230" t="str">
        <f t="shared" ca="1" si="20"/>
        <v>0,00
0,00</v>
      </c>
    </row>
    <row r="340" spans="26:31" x14ac:dyDescent="0.25">
      <c r="Z340" s="33"/>
      <c r="AA340" s="228">
        <f t="shared" ca="1" si="19"/>
        <v>0</v>
      </c>
      <c r="AB340" s="228">
        <f t="shared" si="23"/>
        <v>344</v>
      </c>
      <c r="AC340" s="229">
        <f t="shared" ca="1" si="21"/>
        <v>0</v>
      </c>
      <c r="AD340" s="229">
        <f t="shared" ca="1" si="22"/>
        <v>0</v>
      </c>
      <c r="AE340" s="230" t="str">
        <f t="shared" ca="1" si="20"/>
        <v>0,00
0,00</v>
      </c>
    </row>
    <row r="341" spans="26:31" x14ac:dyDescent="0.25">
      <c r="Z341" s="33"/>
      <c r="AA341" s="228">
        <f t="shared" ca="1" si="19"/>
        <v>0</v>
      </c>
      <c r="AB341" s="228">
        <f t="shared" si="23"/>
        <v>345</v>
      </c>
      <c r="AC341" s="229">
        <f t="shared" ca="1" si="21"/>
        <v>0</v>
      </c>
      <c r="AD341" s="229">
        <f t="shared" ca="1" si="22"/>
        <v>0</v>
      </c>
      <c r="AE341" s="230" t="str">
        <f t="shared" ca="1" si="20"/>
        <v>0,00
0,00</v>
      </c>
    </row>
    <row r="342" spans="26:31" x14ac:dyDescent="0.25">
      <c r="Z342" s="33"/>
      <c r="AA342" s="228">
        <f t="shared" ca="1" si="19"/>
        <v>0</v>
      </c>
      <c r="AB342" s="228">
        <f t="shared" si="23"/>
        <v>346</v>
      </c>
      <c r="AC342" s="229">
        <f t="shared" ca="1" si="21"/>
        <v>0</v>
      </c>
      <c r="AD342" s="229">
        <f t="shared" ca="1" si="22"/>
        <v>0</v>
      </c>
      <c r="AE342" s="230" t="str">
        <f t="shared" ca="1" si="20"/>
        <v>0,00
0,00</v>
      </c>
    </row>
    <row r="343" spans="26:31" x14ac:dyDescent="0.25">
      <c r="Z343" s="33"/>
      <c r="AA343" s="228">
        <f t="shared" ca="1" si="19"/>
        <v>0</v>
      </c>
      <c r="AB343" s="228">
        <f t="shared" si="23"/>
        <v>347</v>
      </c>
      <c r="AC343" s="229">
        <f t="shared" ca="1" si="21"/>
        <v>0</v>
      </c>
      <c r="AD343" s="229">
        <f t="shared" ca="1" si="22"/>
        <v>0</v>
      </c>
      <c r="AE343" s="230" t="str">
        <f t="shared" ca="1" si="20"/>
        <v>0,00
0,00</v>
      </c>
    </row>
    <row r="344" spans="26:31" x14ac:dyDescent="0.25">
      <c r="Z344" s="33"/>
      <c r="AA344" s="228">
        <f t="shared" ca="1" si="19"/>
        <v>0</v>
      </c>
      <c r="AB344" s="228">
        <f t="shared" si="23"/>
        <v>348</v>
      </c>
      <c r="AC344" s="229">
        <f t="shared" ca="1" si="21"/>
        <v>0</v>
      </c>
      <c r="AD344" s="229">
        <f t="shared" ca="1" si="22"/>
        <v>0</v>
      </c>
      <c r="AE344" s="230" t="str">
        <f t="shared" ca="1" si="20"/>
        <v>0,00
0,00</v>
      </c>
    </row>
    <row r="345" spans="26:31" x14ac:dyDescent="0.25">
      <c r="Z345" s="33"/>
      <c r="AA345" s="228">
        <f t="shared" ca="1" si="19"/>
        <v>0</v>
      </c>
      <c r="AB345" s="228">
        <f t="shared" si="23"/>
        <v>349</v>
      </c>
      <c r="AC345" s="229">
        <f t="shared" ca="1" si="21"/>
        <v>0</v>
      </c>
      <c r="AD345" s="229">
        <f t="shared" ca="1" si="22"/>
        <v>0</v>
      </c>
      <c r="AE345" s="230" t="str">
        <f t="shared" ca="1" si="20"/>
        <v>0,00
0,00</v>
      </c>
    </row>
    <row r="346" spans="26:31" x14ac:dyDescent="0.25">
      <c r="Z346" s="33"/>
      <c r="AA346" s="228">
        <f t="shared" ca="1" si="19"/>
        <v>0</v>
      </c>
      <c r="AB346" s="228">
        <f t="shared" si="23"/>
        <v>350</v>
      </c>
      <c r="AC346" s="229">
        <f t="shared" ca="1" si="21"/>
        <v>0</v>
      </c>
      <c r="AD346" s="229">
        <f t="shared" ca="1" si="22"/>
        <v>0</v>
      </c>
      <c r="AE346" s="230" t="str">
        <f t="shared" ca="1" si="20"/>
        <v>0,00
0,00</v>
      </c>
    </row>
    <row r="347" spans="26:31" x14ac:dyDescent="0.25">
      <c r="Z347" s="33"/>
      <c r="AA347" s="228">
        <f t="shared" ca="1" si="19"/>
        <v>0</v>
      </c>
      <c r="AB347" s="228">
        <f t="shared" si="23"/>
        <v>351</v>
      </c>
      <c r="AC347" s="229">
        <f t="shared" ca="1" si="21"/>
        <v>0</v>
      </c>
      <c r="AD347" s="229">
        <f t="shared" ca="1" si="22"/>
        <v>0</v>
      </c>
      <c r="AE347" s="230" t="str">
        <f t="shared" ca="1" si="20"/>
        <v>0,00
0,00</v>
      </c>
    </row>
    <row r="348" spans="26:31" x14ac:dyDescent="0.25">
      <c r="Z348" s="33"/>
      <c r="AA348" s="228">
        <f t="shared" ca="1" si="19"/>
        <v>0</v>
      </c>
      <c r="AB348" s="228">
        <f t="shared" si="23"/>
        <v>352</v>
      </c>
      <c r="AC348" s="229">
        <f t="shared" ca="1" si="21"/>
        <v>0</v>
      </c>
      <c r="AD348" s="229">
        <f t="shared" ca="1" si="22"/>
        <v>0</v>
      </c>
      <c r="AE348" s="230" t="str">
        <f t="shared" ca="1" si="20"/>
        <v>0,00
0,00</v>
      </c>
    </row>
    <row r="349" spans="26:31" x14ac:dyDescent="0.25">
      <c r="Z349" s="33"/>
      <c r="AA349" s="228">
        <f t="shared" ca="1" si="19"/>
        <v>0</v>
      </c>
      <c r="AB349" s="228">
        <f t="shared" si="23"/>
        <v>353</v>
      </c>
      <c r="AC349" s="229">
        <f t="shared" ca="1" si="21"/>
        <v>0</v>
      </c>
      <c r="AD349" s="229">
        <f t="shared" ca="1" si="22"/>
        <v>0</v>
      </c>
      <c r="AE349" s="230" t="str">
        <f t="shared" ca="1" si="20"/>
        <v>0,00
0,00</v>
      </c>
    </row>
    <row r="350" spans="26:31" x14ac:dyDescent="0.25">
      <c r="Z350" s="33"/>
      <c r="AA350" s="228">
        <f t="shared" ca="1" si="19"/>
        <v>0</v>
      </c>
      <c r="AB350" s="228">
        <f t="shared" si="23"/>
        <v>354</v>
      </c>
      <c r="AC350" s="229">
        <f t="shared" ca="1" si="21"/>
        <v>0</v>
      </c>
      <c r="AD350" s="229">
        <f t="shared" ca="1" si="22"/>
        <v>0</v>
      </c>
      <c r="AE350" s="230" t="str">
        <f t="shared" ca="1" si="20"/>
        <v>0,00
0,00</v>
      </c>
    </row>
    <row r="351" spans="26:31" x14ac:dyDescent="0.25">
      <c r="Z351" s="33"/>
      <c r="AA351" s="228">
        <f t="shared" ca="1" si="19"/>
        <v>0</v>
      </c>
      <c r="AB351" s="228">
        <f t="shared" si="23"/>
        <v>355</v>
      </c>
      <c r="AC351" s="229">
        <f t="shared" ca="1" si="21"/>
        <v>0</v>
      </c>
      <c r="AD351" s="229">
        <f t="shared" ca="1" si="22"/>
        <v>0</v>
      </c>
      <c r="AE351" s="230" t="str">
        <f t="shared" ca="1" si="20"/>
        <v>0,00
0,00</v>
      </c>
    </row>
    <row r="352" spans="26:31" x14ac:dyDescent="0.25">
      <c r="Z352" s="33"/>
      <c r="AA352" s="228">
        <f t="shared" ca="1" si="19"/>
        <v>0</v>
      </c>
      <c r="AB352" s="228">
        <f t="shared" si="23"/>
        <v>356</v>
      </c>
      <c r="AC352" s="229">
        <f t="shared" ca="1" si="21"/>
        <v>0</v>
      </c>
      <c r="AD352" s="229">
        <f t="shared" ca="1" si="22"/>
        <v>0</v>
      </c>
      <c r="AE352" s="230" t="str">
        <f t="shared" ca="1" si="20"/>
        <v>0,00
0,00</v>
      </c>
    </row>
    <row r="353" spans="26:31" x14ac:dyDescent="0.25">
      <c r="Z353" s="33"/>
      <c r="AA353" s="228">
        <f t="shared" ca="1" si="19"/>
        <v>0</v>
      </c>
      <c r="AB353" s="228">
        <f t="shared" si="23"/>
        <v>357</v>
      </c>
      <c r="AC353" s="229">
        <f t="shared" ca="1" si="21"/>
        <v>0</v>
      </c>
      <c r="AD353" s="229">
        <f t="shared" ca="1" si="22"/>
        <v>0</v>
      </c>
      <c r="AE353" s="230" t="str">
        <f t="shared" ca="1" si="20"/>
        <v>0,00
0,00</v>
      </c>
    </row>
    <row r="354" spans="26:31" x14ac:dyDescent="0.25">
      <c r="Z354" s="33"/>
      <c r="AA354" s="228">
        <f t="shared" ca="1" si="19"/>
        <v>0</v>
      </c>
      <c r="AB354" s="228">
        <f t="shared" si="23"/>
        <v>358</v>
      </c>
      <c r="AC354" s="229">
        <f t="shared" ca="1" si="21"/>
        <v>0</v>
      </c>
      <c r="AD354" s="229">
        <f t="shared" ca="1" si="22"/>
        <v>0</v>
      </c>
      <c r="AE354" s="230" t="str">
        <f t="shared" ca="1" si="20"/>
        <v>0,00
0,00</v>
      </c>
    </row>
    <row r="355" spans="26:31" x14ac:dyDescent="0.25">
      <c r="Z355" s="33"/>
      <c r="AA355" s="228">
        <f t="shared" ca="1" si="19"/>
        <v>0</v>
      </c>
      <c r="AB355" s="228">
        <f t="shared" si="23"/>
        <v>359</v>
      </c>
      <c r="AC355" s="229">
        <f t="shared" ca="1" si="21"/>
        <v>0</v>
      </c>
      <c r="AD355" s="229">
        <f t="shared" ca="1" si="22"/>
        <v>0</v>
      </c>
      <c r="AE355" s="230" t="str">
        <f t="shared" ca="1" si="20"/>
        <v>0,00
0,00</v>
      </c>
    </row>
    <row r="356" spans="26:31" x14ac:dyDescent="0.25">
      <c r="Z356" s="33"/>
      <c r="AA356" s="228">
        <f t="shared" ca="1" si="19"/>
        <v>0</v>
      </c>
      <c r="AB356" s="228">
        <f t="shared" si="23"/>
        <v>360</v>
      </c>
      <c r="AC356" s="229">
        <f t="shared" ca="1" si="21"/>
        <v>0</v>
      </c>
      <c r="AD356" s="229">
        <f t="shared" ca="1" si="22"/>
        <v>0</v>
      </c>
      <c r="AE356" s="230" t="str">
        <f t="shared" ca="1" si="20"/>
        <v>0,00
0,00</v>
      </c>
    </row>
    <row r="357" spans="26:31" x14ac:dyDescent="0.25">
      <c r="Z357" s="33"/>
      <c r="AA357" s="228">
        <f t="shared" ca="1" si="19"/>
        <v>0</v>
      </c>
      <c r="AB357" s="228">
        <f t="shared" si="23"/>
        <v>361</v>
      </c>
      <c r="AC357" s="229">
        <f t="shared" ca="1" si="21"/>
        <v>0</v>
      </c>
      <c r="AD357" s="229">
        <f t="shared" ca="1" si="22"/>
        <v>0</v>
      </c>
      <c r="AE357" s="230" t="str">
        <f t="shared" ca="1" si="20"/>
        <v>0,00
0,00</v>
      </c>
    </row>
    <row r="358" spans="26:31" x14ac:dyDescent="0.25">
      <c r="Z358" s="33"/>
      <c r="AA358" s="228">
        <f t="shared" ca="1" si="19"/>
        <v>0</v>
      </c>
      <c r="AB358" s="228">
        <f t="shared" si="23"/>
        <v>362</v>
      </c>
      <c r="AC358" s="229">
        <f t="shared" ca="1" si="21"/>
        <v>0</v>
      </c>
      <c r="AD358" s="229">
        <f t="shared" ca="1" si="22"/>
        <v>0</v>
      </c>
      <c r="AE358" s="230" t="str">
        <f t="shared" ca="1" si="20"/>
        <v>0,00
0,00</v>
      </c>
    </row>
    <row r="359" spans="26:31" x14ac:dyDescent="0.25">
      <c r="Z359" s="33"/>
      <c r="AA359" s="228">
        <f t="shared" ca="1" si="19"/>
        <v>0</v>
      </c>
      <c r="AB359" s="228">
        <f t="shared" si="23"/>
        <v>363</v>
      </c>
      <c r="AC359" s="229">
        <f t="shared" ca="1" si="21"/>
        <v>0</v>
      </c>
      <c r="AD359" s="229">
        <f t="shared" ca="1" si="22"/>
        <v>0</v>
      </c>
      <c r="AE359" s="230" t="str">
        <f t="shared" ca="1" si="20"/>
        <v>0,00
0,00</v>
      </c>
    </row>
    <row r="360" spans="26:31" x14ac:dyDescent="0.25">
      <c r="Z360" s="33"/>
      <c r="AA360" s="228">
        <f t="shared" ca="1" si="19"/>
        <v>0</v>
      </c>
      <c r="AB360" s="228">
        <f t="shared" si="23"/>
        <v>364</v>
      </c>
      <c r="AC360" s="229">
        <f t="shared" ca="1" si="21"/>
        <v>0</v>
      </c>
      <c r="AD360" s="229">
        <f t="shared" ca="1" si="22"/>
        <v>0</v>
      </c>
      <c r="AE360" s="230" t="str">
        <f t="shared" ca="1" si="20"/>
        <v>0,00
0,00</v>
      </c>
    </row>
    <row r="361" spans="26:31" x14ac:dyDescent="0.25">
      <c r="Z361" s="33"/>
      <c r="AA361" s="228">
        <f t="shared" ca="1" si="19"/>
        <v>0</v>
      </c>
      <c r="AB361" s="228">
        <f t="shared" si="23"/>
        <v>365</v>
      </c>
      <c r="AC361" s="229">
        <f t="shared" ca="1" si="21"/>
        <v>0</v>
      </c>
      <c r="AD361" s="229">
        <f t="shared" ca="1" si="22"/>
        <v>0</v>
      </c>
      <c r="AE361" s="230" t="str">
        <f t="shared" ca="1" si="20"/>
        <v>0,00
0,00</v>
      </c>
    </row>
    <row r="362" spans="26:31" x14ac:dyDescent="0.25">
      <c r="Z362" s="33"/>
      <c r="AA362" s="228">
        <f t="shared" ca="1" si="19"/>
        <v>0</v>
      </c>
      <c r="AB362" s="228">
        <f t="shared" si="23"/>
        <v>366</v>
      </c>
      <c r="AC362" s="229">
        <f t="shared" ca="1" si="21"/>
        <v>0</v>
      </c>
      <c r="AD362" s="229">
        <f t="shared" ca="1" si="22"/>
        <v>0</v>
      </c>
      <c r="AE362" s="230" t="str">
        <f t="shared" ca="1" si="20"/>
        <v>0,00
0,00</v>
      </c>
    </row>
    <row r="363" spans="26:31" x14ac:dyDescent="0.25">
      <c r="Z363" s="33"/>
      <c r="AA363" s="228">
        <f t="shared" ca="1" si="19"/>
        <v>0</v>
      </c>
      <c r="AB363" s="228">
        <f t="shared" si="23"/>
        <v>367</v>
      </c>
      <c r="AC363" s="229">
        <f t="shared" ca="1" si="21"/>
        <v>0</v>
      </c>
      <c r="AD363" s="229">
        <f t="shared" ca="1" si="22"/>
        <v>0</v>
      </c>
      <c r="AE363" s="230" t="str">
        <f t="shared" ca="1" si="20"/>
        <v>0,00
0,00</v>
      </c>
    </row>
    <row r="364" spans="26:31" x14ac:dyDescent="0.25">
      <c r="Z364" s="33"/>
      <c r="AA364" s="228">
        <f t="shared" ca="1" si="19"/>
        <v>0</v>
      </c>
      <c r="AB364" s="228">
        <f t="shared" si="23"/>
        <v>368</v>
      </c>
      <c r="AC364" s="229">
        <f t="shared" ca="1" si="21"/>
        <v>0</v>
      </c>
      <c r="AD364" s="229">
        <f t="shared" ca="1" si="22"/>
        <v>0</v>
      </c>
      <c r="AE364" s="230" t="str">
        <f t="shared" ca="1" si="20"/>
        <v>0,00
0,00</v>
      </c>
    </row>
    <row r="365" spans="26:31" x14ac:dyDescent="0.25">
      <c r="Z365" s="33"/>
      <c r="AA365" s="228">
        <f t="shared" ca="1" si="19"/>
        <v>0</v>
      </c>
      <c r="AB365" s="228">
        <f t="shared" si="23"/>
        <v>369</v>
      </c>
      <c r="AC365" s="229">
        <f t="shared" ca="1" si="21"/>
        <v>0</v>
      </c>
      <c r="AD365" s="229">
        <f t="shared" ca="1" si="22"/>
        <v>0</v>
      </c>
      <c r="AE365" s="230" t="str">
        <f t="shared" ca="1" si="20"/>
        <v>0,00
0,00</v>
      </c>
    </row>
    <row r="366" spans="26:31" x14ac:dyDescent="0.25">
      <c r="Z366" s="33"/>
      <c r="AA366" s="228">
        <f t="shared" ca="1" si="19"/>
        <v>0</v>
      </c>
      <c r="AB366" s="228">
        <f t="shared" si="23"/>
        <v>370</v>
      </c>
      <c r="AC366" s="229">
        <f t="shared" ca="1" si="21"/>
        <v>0</v>
      </c>
      <c r="AD366" s="229">
        <f t="shared" ca="1" si="22"/>
        <v>0</v>
      </c>
      <c r="AE366" s="230" t="str">
        <f t="shared" ca="1" si="20"/>
        <v>0,00
0,00</v>
      </c>
    </row>
    <row r="367" spans="26:31" x14ac:dyDescent="0.25">
      <c r="Z367" s="33"/>
      <c r="AA367" s="228">
        <f t="shared" ca="1" si="19"/>
        <v>0</v>
      </c>
      <c r="AB367" s="228">
        <f t="shared" si="23"/>
        <v>371</v>
      </c>
      <c r="AC367" s="229">
        <f t="shared" ca="1" si="21"/>
        <v>0</v>
      </c>
      <c r="AD367" s="229">
        <f t="shared" ca="1" si="22"/>
        <v>0</v>
      </c>
      <c r="AE367" s="230" t="str">
        <f t="shared" ca="1" si="20"/>
        <v>0,00
0,00</v>
      </c>
    </row>
    <row r="368" spans="26:31" x14ac:dyDescent="0.25">
      <c r="Z368" s="33"/>
      <c r="AA368" s="228">
        <f t="shared" ca="1" si="19"/>
        <v>0</v>
      </c>
      <c r="AB368" s="228">
        <f t="shared" si="23"/>
        <v>372</v>
      </c>
      <c r="AC368" s="229">
        <f t="shared" ca="1" si="21"/>
        <v>0</v>
      </c>
      <c r="AD368" s="229">
        <f t="shared" ca="1" si="22"/>
        <v>0</v>
      </c>
      <c r="AE368" s="230" t="str">
        <f t="shared" ca="1" si="20"/>
        <v>0,00
0,00</v>
      </c>
    </row>
    <row r="369" spans="26:31" x14ac:dyDescent="0.25">
      <c r="Z369" s="33"/>
      <c r="AA369" s="228">
        <f t="shared" ca="1" si="19"/>
        <v>0</v>
      </c>
      <c r="AB369" s="228">
        <f t="shared" si="23"/>
        <v>373</v>
      </c>
      <c r="AC369" s="229">
        <f t="shared" ca="1" si="21"/>
        <v>0</v>
      </c>
      <c r="AD369" s="229">
        <f t="shared" ca="1" si="22"/>
        <v>0</v>
      </c>
      <c r="AE369" s="230" t="str">
        <f t="shared" ca="1" si="20"/>
        <v>0,00
0,00</v>
      </c>
    </row>
    <row r="370" spans="26:31" x14ac:dyDescent="0.25">
      <c r="Z370" s="33"/>
      <c r="AA370" s="228">
        <f t="shared" ca="1" si="19"/>
        <v>0</v>
      </c>
      <c r="AB370" s="228">
        <f t="shared" si="23"/>
        <v>374</v>
      </c>
      <c r="AC370" s="229">
        <f t="shared" ca="1" si="21"/>
        <v>0</v>
      </c>
      <c r="AD370" s="229">
        <f t="shared" ca="1" si="22"/>
        <v>0</v>
      </c>
      <c r="AE370" s="230" t="str">
        <f t="shared" ca="1" si="20"/>
        <v>0,00
0,00</v>
      </c>
    </row>
    <row r="371" spans="26:31" x14ac:dyDescent="0.25">
      <c r="Z371" s="33"/>
      <c r="AA371" s="228">
        <f t="shared" ca="1" si="19"/>
        <v>0</v>
      </c>
      <c r="AB371" s="228">
        <f t="shared" si="23"/>
        <v>375</v>
      </c>
      <c r="AC371" s="229">
        <f t="shared" ca="1" si="21"/>
        <v>0</v>
      </c>
      <c r="AD371" s="229">
        <f t="shared" ca="1" si="22"/>
        <v>0</v>
      </c>
      <c r="AE371" s="230" t="str">
        <f t="shared" ca="1" si="20"/>
        <v>0,00
0,00</v>
      </c>
    </row>
    <row r="372" spans="26:31" x14ac:dyDescent="0.25">
      <c r="Z372" s="33"/>
      <c r="AA372" s="228">
        <f t="shared" ca="1" si="19"/>
        <v>0</v>
      </c>
      <c r="AB372" s="228">
        <f t="shared" si="23"/>
        <v>376</v>
      </c>
      <c r="AC372" s="229">
        <f t="shared" ca="1" si="21"/>
        <v>0</v>
      </c>
      <c r="AD372" s="229">
        <f t="shared" ca="1" si="22"/>
        <v>0</v>
      </c>
      <c r="AE372" s="230" t="str">
        <f t="shared" ca="1" si="20"/>
        <v>0,00
0,00</v>
      </c>
    </row>
    <row r="373" spans="26:31" x14ac:dyDescent="0.25">
      <c r="Z373" s="33"/>
      <c r="AA373" s="228">
        <f t="shared" ca="1" si="19"/>
        <v>0</v>
      </c>
      <c r="AB373" s="228">
        <f t="shared" si="23"/>
        <v>377</v>
      </c>
      <c r="AC373" s="229">
        <f t="shared" ca="1" si="21"/>
        <v>0</v>
      </c>
      <c r="AD373" s="229">
        <f t="shared" ca="1" si="22"/>
        <v>0</v>
      </c>
      <c r="AE373" s="230" t="str">
        <f t="shared" ca="1" si="20"/>
        <v>0,00
0,00</v>
      </c>
    </row>
    <row r="374" spans="26:31" x14ac:dyDescent="0.25">
      <c r="Z374" s="33"/>
      <c r="AA374" s="228">
        <f t="shared" ca="1" si="19"/>
        <v>0</v>
      </c>
      <c r="AB374" s="228">
        <f t="shared" si="23"/>
        <v>378</v>
      </c>
      <c r="AC374" s="229">
        <f t="shared" ca="1" si="21"/>
        <v>0</v>
      </c>
      <c r="AD374" s="229">
        <f t="shared" ca="1" si="22"/>
        <v>0</v>
      </c>
      <c r="AE374" s="230" t="str">
        <f t="shared" ca="1" si="20"/>
        <v>0,00
0,00</v>
      </c>
    </row>
    <row r="375" spans="26:31" x14ac:dyDescent="0.25">
      <c r="Z375" s="33"/>
      <c r="AA375" s="228">
        <f t="shared" ca="1" si="19"/>
        <v>0</v>
      </c>
      <c r="AB375" s="228">
        <f t="shared" si="23"/>
        <v>379</v>
      </c>
      <c r="AC375" s="229">
        <f t="shared" ca="1" si="21"/>
        <v>0</v>
      </c>
      <c r="AD375" s="229">
        <f t="shared" ca="1" si="22"/>
        <v>0</v>
      </c>
      <c r="AE375" s="230" t="str">
        <f t="shared" ca="1" si="20"/>
        <v>0,00
0,00</v>
      </c>
    </row>
    <row r="376" spans="26:31" x14ac:dyDescent="0.25">
      <c r="Z376" s="33"/>
      <c r="AA376" s="228">
        <f t="shared" ca="1" si="19"/>
        <v>0</v>
      </c>
      <c r="AB376" s="228">
        <f t="shared" si="23"/>
        <v>380</v>
      </c>
      <c r="AC376" s="229">
        <f t="shared" ca="1" si="21"/>
        <v>0</v>
      </c>
      <c r="AD376" s="229">
        <f t="shared" ca="1" si="22"/>
        <v>0</v>
      </c>
      <c r="AE376" s="230" t="str">
        <f t="shared" ca="1" si="20"/>
        <v>0,00
0,00</v>
      </c>
    </row>
    <row r="377" spans="26:31" x14ac:dyDescent="0.25">
      <c r="Z377" s="33"/>
      <c r="AA377" s="228">
        <f t="shared" ca="1" si="19"/>
        <v>0</v>
      </c>
      <c r="AB377" s="228">
        <f t="shared" si="23"/>
        <v>381</v>
      </c>
      <c r="AC377" s="229">
        <f t="shared" ca="1" si="21"/>
        <v>0</v>
      </c>
      <c r="AD377" s="229">
        <f t="shared" ca="1" si="22"/>
        <v>0</v>
      </c>
      <c r="AE377" s="230" t="str">
        <f t="shared" ca="1" si="20"/>
        <v>0,00
0,00</v>
      </c>
    </row>
    <row r="378" spans="26:31" x14ac:dyDescent="0.25">
      <c r="Z378" s="33"/>
      <c r="AA378" s="228">
        <f t="shared" ca="1" si="19"/>
        <v>0</v>
      </c>
      <c r="AB378" s="228">
        <f t="shared" si="23"/>
        <v>382</v>
      </c>
      <c r="AC378" s="229">
        <f t="shared" ca="1" si="21"/>
        <v>0</v>
      </c>
      <c r="AD378" s="229">
        <f t="shared" ca="1" si="22"/>
        <v>0</v>
      </c>
      <c r="AE378" s="230" t="str">
        <f t="shared" ca="1" si="20"/>
        <v>0,00
0,00</v>
      </c>
    </row>
    <row r="379" spans="26:31" x14ac:dyDescent="0.25">
      <c r="Z379" s="33"/>
      <c r="AA379" s="228">
        <f t="shared" ca="1" si="19"/>
        <v>0</v>
      </c>
      <c r="AB379" s="228">
        <f t="shared" si="23"/>
        <v>383</v>
      </c>
      <c r="AC379" s="229">
        <f t="shared" ca="1" si="21"/>
        <v>0</v>
      </c>
      <c r="AD379" s="229">
        <f t="shared" ca="1" si="22"/>
        <v>0</v>
      </c>
      <c r="AE379" s="230" t="str">
        <f t="shared" ca="1" si="20"/>
        <v>0,00
0,00</v>
      </c>
    </row>
    <row r="380" spans="26:31" x14ac:dyDescent="0.25">
      <c r="Z380" s="33"/>
      <c r="AA380" s="228">
        <f t="shared" ca="1" si="19"/>
        <v>0</v>
      </c>
      <c r="AB380" s="228">
        <f t="shared" si="23"/>
        <v>384</v>
      </c>
      <c r="AC380" s="229">
        <f t="shared" ca="1" si="21"/>
        <v>0</v>
      </c>
      <c r="AD380" s="229">
        <f t="shared" ca="1" si="22"/>
        <v>0</v>
      </c>
      <c r="AE380" s="230" t="str">
        <f t="shared" ca="1" si="20"/>
        <v>0,00
0,00</v>
      </c>
    </row>
    <row r="381" spans="26:31" x14ac:dyDescent="0.25">
      <c r="Z381" s="33"/>
      <c r="AA381" s="228">
        <f t="shared" ca="1" si="19"/>
        <v>0</v>
      </c>
      <c r="AB381" s="228">
        <f t="shared" si="23"/>
        <v>385</v>
      </c>
      <c r="AC381" s="229">
        <f t="shared" ca="1" si="21"/>
        <v>0</v>
      </c>
      <c r="AD381" s="229">
        <f t="shared" ca="1" si="22"/>
        <v>0</v>
      </c>
      <c r="AE381" s="230" t="str">
        <f t="shared" ca="1" si="20"/>
        <v>0,00
0,00</v>
      </c>
    </row>
    <row r="382" spans="26:31" x14ac:dyDescent="0.25">
      <c r="Z382" s="33"/>
      <c r="AA382" s="228">
        <f t="shared" ca="1" si="19"/>
        <v>0</v>
      </c>
      <c r="AB382" s="228">
        <f t="shared" si="23"/>
        <v>386</v>
      </c>
      <c r="AC382" s="229">
        <f t="shared" ca="1" si="21"/>
        <v>0</v>
      </c>
      <c r="AD382" s="229">
        <f t="shared" ca="1" si="22"/>
        <v>0</v>
      </c>
      <c r="AE382" s="230" t="str">
        <f t="shared" ca="1" si="20"/>
        <v>0,00
0,00</v>
      </c>
    </row>
    <row r="383" spans="26:31" x14ac:dyDescent="0.25">
      <c r="Z383" s="33"/>
      <c r="AA383" s="228">
        <f t="shared" ca="1" si="19"/>
        <v>0</v>
      </c>
      <c r="AB383" s="228">
        <f t="shared" ref="AB383:AB446" si="24">+AB382+1</f>
        <v>387</v>
      </c>
      <c r="AC383" s="229">
        <f t="shared" ca="1" si="21"/>
        <v>0</v>
      </c>
      <c r="AD383" s="229">
        <f t="shared" ca="1" si="22"/>
        <v>0</v>
      </c>
      <c r="AE383" s="230" t="str">
        <f t="shared" ca="1" si="20"/>
        <v>0,00
0,00</v>
      </c>
    </row>
    <row r="384" spans="26:31" x14ac:dyDescent="0.25">
      <c r="Z384" s="33"/>
      <c r="AA384" s="228">
        <f t="shared" ca="1" si="19"/>
        <v>0</v>
      </c>
      <c r="AB384" s="228">
        <f t="shared" si="24"/>
        <v>388</v>
      </c>
      <c r="AC384" s="229">
        <f t="shared" ca="1" si="21"/>
        <v>0</v>
      </c>
      <c r="AD384" s="229">
        <f t="shared" ca="1" si="22"/>
        <v>0</v>
      </c>
      <c r="AE384" s="230" t="str">
        <f t="shared" ca="1" si="20"/>
        <v>0,00
0,00</v>
      </c>
    </row>
    <row r="385" spans="26:31" x14ac:dyDescent="0.25">
      <c r="Z385" s="33"/>
      <c r="AA385" s="228">
        <f t="shared" ca="1" si="19"/>
        <v>0</v>
      </c>
      <c r="AB385" s="228">
        <f t="shared" si="24"/>
        <v>389</v>
      </c>
      <c r="AC385" s="229">
        <f t="shared" ca="1" si="21"/>
        <v>0</v>
      </c>
      <c r="AD385" s="229">
        <f t="shared" ca="1" si="22"/>
        <v>0</v>
      </c>
      <c r="AE385" s="230" t="str">
        <f t="shared" ca="1" si="20"/>
        <v>0,00
0,00</v>
      </c>
    </row>
    <row r="386" spans="26:31" x14ac:dyDescent="0.25">
      <c r="Z386" s="33"/>
      <c r="AA386" s="228">
        <f t="shared" ca="1" si="19"/>
        <v>0</v>
      </c>
      <c r="AB386" s="228">
        <f t="shared" si="24"/>
        <v>390</v>
      </c>
      <c r="AC386" s="229">
        <f t="shared" ca="1" si="21"/>
        <v>0</v>
      </c>
      <c r="AD386" s="229">
        <f t="shared" ca="1" si="22"/>
        <v>0</v>
      </c>
      <c r="AE386" s="230" t="str">
        <f t="shared" ca="1" si="20"/>
        <v>0,00
0,00</v>
      </c>
    </row>
    <row r="387" spans="26:31" x14ac:dyDescent="0.25">
      <c r="Z387" s="33"/>
      <c r="AA387" s="228">
        <f t="shared" ca="1" si="19"/>
        <v>0</v>
      </c>
      <c r="AB387" s="228">
        <f t="shared" si="24"/>
        <v>391</v>
      </c>
      <c r="AC387" s="229">
        <f t="shared" ca="1" si="21"/>
        <v>0</v>
      </c>
      <c r="AD387" s="229">
        <f t="shared" ca="1" si="22"/>
        <v>0</v>
      </c>
      <c r="AE387" s="230" t="str">
        <f t="shared" ca="1" si="20"/>
        <v>0,00
0,00</v>
      </c>
    </row>
    <row r="388" spans="26:31" x14ac:dyDescent="0.25">
      <c r="Z388" s="33"/>
      <c r="AA388" s="228">
        <f t="shared" ca="1" si="19"/>
        <v>0</v>
      </c>
      <c r="AB388" s="228">
        <f t="shared" si="24"/>
        <v>392</v>
      </c>
      <c r="AC388" s="229">
        <f t="shared" ca="1" si="21"/>
        <v>0</v>
      </c>
      <c r="AD388" s="229">
        <f t="shared" ca="1" si="22"/>
        <v>0</v>
      </c>
      <c r="AE388" s="230" t="str">
        <f t="shared" ca="1" si="20"/>
        <v>0,00
0,00</v>
      </c>
    </row>
    <row r="389" spans="26:31" x14ac:dyDescent="0.25">
      <c r="Z389" s="33"/>
      <c r="AA389" s="228">
        <f t="shared" ca="1" si="19"/>
        <v>0</v>
      </c>
      <c r="AB389" s="228">
        <f t="shared" si="24"/>
        <v>393</v>
      </c>
      <c r="AC389" s="229">
        <f t="shared" ca="1" si="21"/>
        <v>0</v>
      </c>
      <c r="AD389" s="229">
        <f t="shared" ca="1" si="22"/>
        <v>0</v>
      </c>
      <c r="AE389" s="230" t="str">
        <f t="shared" ca="1" si="20"/>
        <v>0,00
0,00</v>
      </c>
    </row>
    <row r="390" spans="26:31" x14ac:dyDescent="0.25">
      <c r="Z390" s="33"/>
      <c r="AA390" s="228">
        <f t="shared" ca="1" si="19"/>
        <v>0</v>
      </c>
      <c r="AB390" s="228">
        <f t="shared" si="24"/>
        <v>394</v>
      </c>
      <c r="AC390" s="229">
        <f t="shared" ca="1" si="21"/>
        <v>0</v>
      </c>
      <c r="AD390" s="229">
        <f t="shared" ca="1" si="22"/>
        <v>0</v>
      </c>
      <c r="AE390" s="230" t="str">
        <f t="shared" ca="1" si="20"/>
        <v>0,00
0,00</v>
      </c>
    </row>
    <row r="391" spans="26:31" x14ac:dyDescent="0.25">
      <c r="Z391" s="33"/>
      <c r="AA391" s="228">
        <f t="shared" ca="1" si="19"/>
        <v>0</v>
      </c>
      <c r="AB391" s="228">
        <f t="shared" si="24"/>
        <v>395</v>
      </c>
      <c r="AC391" s="229">
        <f t="shared" ca="1" si="21"/>
        <v>0</v>
      </c>
      <c r="AD391" s="229">
        <f t="shared" ca="1" si="22"/>
        <v>0</v>
      </c>
      <c r="AE391" s="230" t="str">
        <f t="shared" ca="1" si="20"/>
        <v>0,00
0,00</v>
      </c>
    </row>
    <row r="392" spans="26:31" x14ac:dyDescent="0.25">
      <c r="Z392" s="33"/>
      <c r="AA392" s="228">
        <f t="shared" ca="1" si="19"/>
        <v>0</v>
      </c>
      <c r="AB392" s="228">
        <f t="shared" si="24"/>
        <v>396</v>
      </c>
      <c r="AC392" s="229">
        <f t="shared" ca="1" si="21"/>
        <v>0</v>
      </c>
      <c r="AD392" s="229">
        <f t="shared" ca="1" si="22"/>
        <v>0</v>
      </c>
      <c r="AE392" s="230" t="str">
        <f t="shared" ca="1" si="20"/>
        <v>0,00
0,00</v>
      </c>
    </row>
    <row r="393" spans="26:31" x14ac:dyDescent="0.25">
      <c r="Z393" s="33"/>
      <c r="AA393" s="228">
        <f t="shared" ca="1" si="19"/>
        <v>0</v>
      </c>
      <c r="AB393" s="228">
        <f t="shared" si="24"/>
        <v>397</v>
      </c>
      <c r="AC393" s="229">
        <f t="shared" ca="1" si="21"/>
        <v>0</v>
      </c>
      <c r="AD393" s="229">
        <f t="shared" ca="1" si="22"/>
        <v>0</v>
      </c>
      <c r="AE393" s="230" t="str">
        <f t="shared" ca="1" si="20"/>
        <v>0,00
0,00</v>
      </c>
    </row>
    <row r="394" spans="26:31" x14ac:dyDescent="0.25">
      <c r="Z394" s="33"/>
      <c r="AA394" s="228">
        <f t="shared" ca="1" si="19"/>
        <v>0</v>
      </c>
      <c r="AB394" s="228">
        <f t="shared" si="24"/>
        <v>398</v>
      </c>
      <c r="AC394" s="229">
        <f t="shared" ca="1" si="21"/>
        <v>0</v>
      </c>
      <c r="AD394" s="229">
        <f t="shared" ca="1" si="22"/>
        <v>0</v>
      </c>
      <c r="AE394" s="230" t="str">
        <f t="shared" ca="1" si="20"/>
        <v>0,00
0,00</v>
      </c>
    </row>
    <row r="395" spans="26:31" x14ac:dyDescent="0.25">
      <c r="Z395" s="33"/>
      <c r="AA395" s="228">
        <f t="shared" ca="1" si="19"/>
        <v>0</v>
      </c>
      <c r="AB395" s="228">
        <f t="shared" si="24"/>
        <v>399</v>
      </c>
      <c r="AC395" s="229">
        <f t="shared" ca="1" si="21"/>
        <v>0</v>
      </c>
      <c r="AD395" s="229">
        <f t="shared" ca="1" si="22"/>
        <v>0</v>
      </c>
      <c r="AE395" s="230" t="str">
        <f t="shared" ca="1" si="20"/>
        <v>0,00
0,00</v>
      </c>
    </row>
    <row r="396" spans="26:31" x14ac:dyDescent="0.25">
      <c r="Z396" s="33"/>
      <c r="AA396" s="228">
        <f t="shared" ca="1" si="19"/>
        <v>0</v>
      </c>
      <c r="AB396" s="228">
        <f t="shared" si="24"/>
        <v>400</v>
      </c>
      <c r="AC396" s="229">
        <f t="shared" ca="1" si="21"/>
        <v>0</v>
      </c>
      <c r="AD396" s="229">
        <f t="shared" ca="1" si="22"/>
        <v>0</v>
      </c>
      <c r="AE396" s="230" t="str">
        <f t="shared" ca="1" si="20"/>
        <v>0,00
0,00</v>
      </c>
    </row>
    <row r="397" spans="26:31" x14ac:dyDescent="0.25">
      <c r="Z397" s="33"/>
      <c r="AA397" s="228">
        <f t="shared" ca="1" si="19"/>
        <v>0</v>
      </c>
      <c r="AB397" s="228">
        <f t="shared" si="24"/>
        <v>401</v>
      </c>
      <c r="AC397" s="229">
        <f t="shared" ca="1" si="21"/>
        <v>0</v>
      </c>
      <c r="AD397" s="229">
        <f t="shared" ca="1" si="22"/>
        <v>0</v>
      </c>
      <c r="AE397" s="230" t="str">
        <f t="shared" ca="1" si="20"/>
        <v>0,00
0,00</v>
      </c>
    </row>
    <row r="398" spans="26:31" x14ac:dyDescent="0.25">
      <c r="Z398" s="33"/>
      <c r="AA398" s="228">
        <f t="shared" ca="1" si="19"/>
        <v>0</v>
      </c>
      <c r="AB398" s="228">
        <f t="shared" si="24"/>
        <v>402</v>
      </c>
      <c r="AC398" s="229">
        <f t="shared" ca="1" si="21"/>
        <v>0</v>
      </c>
      <c r="AD398" s="229">
        <f t="shared" ca="1" si="22"/>
        <v>0</v>
      </c>
      <c r="AE398" s="230" t="str">
        <f t="shared" ca="1" si="20"/>
        <v>0,00
0,00</v>
      </c>
    </row>
    <row r="399" spans="26:31" x14ac:dyDescent="0.25">
      <c r="Z399" s="33"/>
      <c r="AA399" s="228">
        <f t="shared" ca="1" si="19"/>
        <v>0</v>
      </c>
      <c r="AB399" s="228">
        <f t="shared" si="24"/>
        <v>403</v>
      </c>
      <c r="AC399" s="229">
        <f t="shared" ca="1" si="21"/>
        <v>0</v>
      </c>
      <c r="AD399" s="229">
        <f t="shared" ca="1" si="22"/>
        <v>0</v>
      </c>
      <c r="AE399" s="230" t="str">
        <f t="shared" ca="1" si="20"/>
        <v>0,00
0,00</v>
      </c>
    </row>
    <row r="400" spans="26:31" x14ac:dyDescent="0.25">
      <c r="Z400" s="33"/>
      <c r="AA400" s="228">
        <f t="shared" ca="1" si="19"/>
        <v>0</v>
      </c>
      <c r="AB400" s="228">
        <f t="shared" si="24"/>
        <v>404</v>
      </c>
      <c r="AC400" s="229">
        <f t="shared" ca="1" si="21"/>
        <v>0</v>
      </c>
      <c r="AD400" s="229">
        <f t="shared" ca="1" si="22"/>
        <v>0</v>
      </c>
      <c r="AE400" s="230" t="str">
        <f t="shared" ca="1" si="20"/>
        <v>0,00
0,00</v>
      </c>
    </row>
    <row r="401" spans="26:31" x14ac:dyDescent="0.25">
      <c r="Z401" s="33"/>
      <c r="AA401" s="228">
        <f t="shared" ca="1" si="19"/>
        <v>0</v>
      </c>
      <c r="AB401" s="228">
        <f t="shared" si="24"/>
        <v>405</v>
      </c>
      <c r="AC401" s="229">
        <f t="shared" ca="1" si="21"/>
        <v>0</v>
      </c>
      <c r="AD401" s="229">
        <f t="shared" ca="1" si="22"/>
        <v>0</v>
      </c>
      <c r="AE401" s="230" t="str">
        <f t="shared" ca="1" si="20"/>
        <v>0,00
0,00</v>
      </c>
    </row>
    <row r="402" spans="26:31" x14ac:dyDescent="0.25">
      <c r="Z402" s="33"/>
      <c r="AA402" s="228">
        <f t="shared" ca="1" si="19"/>
        <v>0</v>
      </c>
      <c r="AB402" s="228">
        <f t="shared" si="24"/>
        <v>406</v>
      </c>
      <c r="AC402" s="229">
        <f t="shared" ca="1" si="21"/>
        <v>0</v>
      </c>
      <c r="AD402" s="229">
        <f t="shared" ca="1" si="22"/>
        <v>0</v>
      </c>
      <c r="AE402" s="230" t="str">
        <f t="shared" ca="1" si="20"/>
        <v>0,00
0,00</v>
      </c>
    </row>
    <row r="403" spans="26:31" x14ac:dyDescent="0.25">
      <c r="Z403" s="33"/>
      <c r="AA403" s="228">
        <f t="shared" ca="1" si="19"/>
        <v>0</v>
      </c>
      <c r="AB403" s="228">
        <f t="shared" si="24"/>
        <v>407</v>
      </c>
      <c r="AC403" s="229">
        <f t="shared" ca="1" si="21"/>
        <v>0</v>
      </c>
      <c r="AD403" s="229">
        <f t="shared" ca="1" si="22"/>
        <v>0</v>
      </c>
      <c r="AE403" s="230" t="str">
        <f t="shared" ca="1" si="20"/>
        <v>0,00
0,00</v>
      </c>
    </row>
    <row r="404" spans="26:31" x14ac:dyDescent="0.25">
      <c r="Z404" s="33"/>
      <c r="AA404" s="228">
        <f t="shared" ca="1" si="19"/>
        <v>0</v>
      </c>
      <c r="AB404" s="228">
        <f t="shared" si="24"/>
        <v>408</v>
      </c>
      <c r="AC404" s="229">
        <f t="shared" ca="1" si="21"/>
        <v>0</v>
      </c>
      <c r="AD404" s="229">
        <f t="shared" ca="1" si="22"/>
        <v>0</v>
      </c>
      <c r="AE404" s="230" t="str">
        <f t="shared" ca="1" si="20"/>
        <v>0,00
0,00</v>
      </c>
    </row>
    <row r="405" spans="26:31" x14ac:dyDescent="0.25">
      <c r="Z405" s="33"/>
      <c r="AA405" s="228">
        <f t="shared" ca="1" si="19"/>
        <v>0</v>
      </c>
      <c r="AB405" s="228">
        <f t="shared" si="24"/>
        <v>409</v>
      </c>
      <c r="AC405" s="229">
        <f t="shared" ca="1" si="21"/>
        <v>0</v>
      </c>
      <c r="AD405" s="229">
        <f t="shared" ca="1" si="22"/>
        <v>0</v>
      </c>
      <c r="AE405" s="230" t="str">
        <f t="shared" ca="1" si="20"/>
        <v>0,00
0,00</v>
      </c>
    </row>
    <row r="406" spans="26:31" x14ac:dyDescent="0.25">
      <c r="Z406" s="33"/>
      <c r="AA406" s="228">
        <f t="shared" ca="1" si="19"/>
        <v>0</v>
      </c>
      <c r="AB406" s="228">
        <f t="shared" si="24"/>
        <v>410</v>
      </c>
      <c r="AC406" s="229">
        <f t="shared" ca="1" si="21"/>
        <v>0</v>
      </c>
      <c r="AD406" s="229">
        <f t="shared" ca="1" si="22"/>
        <v>0</v>
      </c>
      <c r="AE406" s="230" t="str">
        <f t="shared" ca="1" si="20"/>
        <v>0,00
0,00</v>
      </c>
    </row>
    <row r="407" spans="26:31" x14ac:dyDescent="0.25">
      <c r="Z407" s="33"/>
      <c r="AA407" s="228">
        <f t="shared" ca="1" si="19"/>
        <v>0</v>
      </c>
      <c r="AB407" s="228">
        <f t="shared" si="24"/>
        <v>411</v>
      </c>
      <c r="AC407" s="229">
        <f t="shared" ca="1" si="21"/>
        <v>0</v>
      </c>
      <c r="AD407" s="229">
        <f t="shared" ca="1" si="22"/>
        <v>0</v>
      </c>
      <c r="AE407" s="230" t="str">
        <f t="shared" ca="1" si="20"/>
        <v>0,00
0,00</v>
      </c>
    </row>
    <row r="408" spans="26:31" x14ac:dyDescent="0.25">
      <c r="Z408" s="33"/>
      <c r="AA408" s="228">
        <f t="shared" ca="1" si="19"/>
        <v>0</v>
      </c>
      <c r="AB408" s="228">
        <f t="shared" si="24"/>
        <v>412</v>
      </c>
      <c r="AC408" s="229">
        <f t="shared" ca="1" si="21"/>
        <v>0</v>
      </c>
      <c r="AD408" s="229">
        <f t="shared" ca="1" si="22"/>
        <v>0</v>
      </c>
      <c r="AE408" s="230" t="str">
        <f t="shared" ca="1" si="20"/>
        <v>0,00
0,00</v>
      </c>
    </row>
    <row r="409" spans="26:31" x14ac:dyDescent="0.25">
      <c r="Z409" s="33"/>
      <c r="AA409" s="228">
        <f t="shared" ca="1" si="19"/>
        <v>0</v>
      </c>
      <c r="AB409" s="228">
        <f t="shared" si="24"/>
        <v>413</v>
      </c>
      <c r="AC409" s="229">
        <f t="shared" ca="1" si="21"/>
        <v>0</v>
      </c>
      <c r="AD409" s="229">
        <f t="shared" ca="1" si="22"/>
        <v>0</v>
      </c>
      <c r="AE409" s="230" t="str">
        <f t="shared" ca="1" si="20"/>
        <v>0,00
0,00</v>
      </c>
    </row>
    <row r="410" spans="26:31" x14ac:dyDescent="0.25">
      <c r="Z410" s="33"/>
      <c r="AA410" s="228">
        <f t="shared" ca="1" si="19"/>
        <v>0</v>
      </c>
      <c r="AB410" s="228">
        <f t="shared" si="24"/>
        <v>414</v>
      </c>
      <c r="AC410" s="229">
        <f t="shared" ca="1" si="21"/>
        <v>0</v>
      </c>
      <c r="AD410" s="229">
        <f t="shared" ca="1" si="22"/>
        <v>0</v>
      </c>
      <c r="AE410" s="230" t="str">
        <f t="shared" ca="1" si="20"/>
        <v>0,00
0,00</v>
      </c>
    </row>
    <row r="411" spans="26:31" x14ac:dyDescent="0.25">
      <c r="Z411" s="33"/>
      <c r="AA411" s="228">
        <f t="shared" ca="1" si="19"/>
        <v>0</v>
      </c>
      <c r="AB411" s="228">
        <f t="shared" si="24"/>
        <v>415</v>
      </c>
      <c r="AC411" s="229">
        <f t="shared" ca="1" si="21"/>
        <v>0</v>
      </c>
      <c r="AD411" s="229">
        <f t="shared" ca="1" si="22"/>
        <v>0</v>
      </c>
      <c r="AE411" s="230" t="str">
        <f t="shared" ca="1" si="20"/>
        <v>0,00
0,00</v>
      </c>
    </row>
    <row r="412" spans="26:31" x14ac:dyDescent="0.25">
      <c r="Z412" s="33"/>
      <c r="AA412" s="228">
        <f t="shared" ca="1" si="19"/>
        <v>0</v>
      </c>
      <c r="AB412" s="228">
        <f t="shared" si="24"/>
        <v>416</v>
      </c>
      <c r="AC412" s="229">
        <f t="shared" ca="1" si="21"/>
        <v>0</v>
      </c>
      <c r="AD412" s="229">
        <f t="shared" ca="1" si="22"/>
        <v>0</v>
      </c>
      <c r="AE412" s="230" t="str">
        <f t="shared" ca="1" si="20"/>
        <v>0,00
0,00</v>
      </c>
    </row>
    <row r="413" spans="26:31" x14ac:dyDescent="0.25">
      <c r="Z413" s="33"/>
      <c r="AA413" s="228">
        <f t="shared" ca="1" si="19"/>
        <v>0</v>
      </c>
      <c r="AB413" s="228">
        <f t="shared" si="24"/>
        <v>417</v>
      </c>
      <c r="AC413" s="229">
        <f t="shared" ca="1" si="21"/>
        <v>0</v>
      </c>
      <c r="AD413" s="229">
        <f t="shared" ca="1" si="22"/>
        <v>0</v>
      </c>
      <c r="AE413" s="230" t="str">
        <f t="shared" ca="1" si="20"/>
        <v>0,00
0,00</v>
      </c>
    </row>
    <row r="414" spans="26:31" x14ac:dyDescent="0.25">
      <c r="Z414" s="33"/>
      <c r="AA414" s="228">
        <f t="shared" ca="1" si="19"/>
        <v>0</v>
      </c>
      <c r="AB414" s="228">
        <f t="shared" si="24"/>
        <v>418</v>
      </c>
      <c r="AC414" s="229">
        <f t="shared" ca="1" si="21"/>
        <v>0</v>
      </c>
      <c r="AD414" s="229">
        <f t="shared" ca="1" si="22"/>
        <v>0</v>
      </c>
      <c r="AE414" s="230" t="str">
        <f t="shared" ca="1" si="20"/>
        <v>0,00
0,00</v>
      </c>
    </row>
    <row r="415" spans="26:31" x14ac:dyDescent="0.25">
      <c r="Z415" s="33"/>
      <c r="AA415" s="228">
        <f t="shared" ca="1" si="19"/>
        <v>0</v>
      </c>
      <c r="AB415" s="228">
        <f t="shared" si="24"/>
        <v>419</v>
      </c>
      <c r="AC415" s="229">
        <f t="shared" ca="1" si="21"/>
        <v>0</v>
      </c>
      <c r="AD415" s="229">
        <f t="shared" ca="1" si="22"/>
        <v>0</v>
      </c>
      <c r="AE415" s="230" t="str">
        <f t="shared" ca="1" si="20"/>
        <v>0,00
0,00</v>
      </c>
    </row>
    <row r="416" spans="26:31" x14ac:dyDescent="0.25">
      <c r="Z416" s="33"/>
      <c r="AA416" s="228">
        <f t="shared" ca="1" si="19"/>
        <v>0</v>
      </c>
      <c r="AB416" s="228">
        <f t="shared" si="24"/>
        <v>420</v>
      </c>
      <c r="AC416" s="229">
        <f t="shared" ca="1" si="21"/>
        <v>0</v>
      </c>
      <c r="AD416" s="229">
        <f t="shared" ca="1" si="22"/>
        <v>0</v>
      </c>
      <c r="AE416" s="230" t="str">
        <f t="shared" ca="1" si="20"/>
        <v>0,00
0,00</v>
      </c>
    </row>
    <row r="417" spans="26:31" x14ac:dyDescent="0.25">
      <c r="Z417" s="33"/>
      <c r="AA417" s="228">
        <f t="shared" ca="1" si="19"/>
        <v>0</v>
      </c>
      <c r="AB417" s="228">
        <f t="shared" si="24"/>
        <v>421</v>
      </c>
      <c r="AC417" s="229">
        <f t="shared" ca="1" si="21"/>
        <v>0</v>
      </c>
      <c r="AD417" s="229">
        <f t="shared" ca="1" si="22"/>
        <v>0</v>
      </c>
      <c r="AE417" s="230" t="str">
        <f t="shared" ca="1" si="20"/>
        <v>0,00
0,00</v>
      </c>
    </row>
    <row r="418" spans="26:31" x14ac:dyDescent="0.25">
      <c r="Z418" s="33"/>
      <c r="AA418" s="228">
        <f t="shared" ca="1" si="19"/>
        <v>0</v>
      </c>
      <c r="AB418" s="228">
        <f t="shared" si="24"/>
        <v>422</v>
      </c>
      <c r="AC418" s="229">
        <f t="shared" ca="1" si="21"/>
        <v>0</v>
      </c>
      <c r="AD418" s="229">
        <f t="shared" ca="1" si="22"/>
        <v>0</v>
      </c>
      <c r="AE418" s="230" t="str">
        <f t="shared" ca="1" si="20"/>
        <v>0,00
0,00</v>
      </c>
    </row>
    <row r="419" spans="26:31" x14ac:dyDescent="0.25">
      <c r="Z419" s="33"/>
      <c r="AA419" s="228">
        <f t="shared" ca="1" si="19"/>
        <v>0</v>
      </c>
      <c r="AB419" s="228">
        <f t="shared" si="24"/>
        <v>423</v>
      </c>
      <c r="AC419" s="229">
        <f t="shared" ca="1" si="21"/>
        <v>0</v>
      </c>
      <c r="AD419" s="229">
        <f t="shared" ca="1" si="22"/>
        <v>0</v>
      </c>
      <c r="AE419" s="230" t="str">
        <f t="shared" ca="1" si="20"/>
        <v>0,00
0,00</v>
      </c>
    </row>
    <row r="420" spans="26:31" x14ac:dyDescent="0.25">
      <c r="Z420" s="33"/>
      <c r="AA420" s="228">
        <f t="shared" ca="1" si="19"/>
        <v>0</v>
      </c>
      <c r="AB420" s="228">
        <f t="shared" si="24"/>
        <v>424</v>
      </c>
      <c r="AC420" s="229">
        <f t="shared" ca="1" si="21"/>
        <v>0</v>
      </c>
      <c r="AD420" s="229">
        <f t="shared" ca="1" si="22"/>
        <v>0</v>
      </c>
      <c r="AE420" s="230" t="str">
        <f t="shared" ca="1" si="20"/>
        <v>0,00
0,00</v>
      </c>
    </row>
    <row r="421" spans="26:31" x14ac:dyDescent="0.25">
      <c r="Z421" s="33"/>
      <c r="AA421" s="228">
        <f t="shared" ca="1" si="19"/>
        <v>0</v>
      </c>
      <c r="AB421" s="228">
        <f t="shared" si="24"/>
        <v>425</v>
      </c>
      <c r="AC421" s="229">
        <f t="shared" ca="1" si="21"/>
        <v>0</v>
      </c>
      <c r="AD421" s="229">
        <f t="shared" ca="1" si="22"/>
        <v>0</v>
      </c>
      <c r="AE421" s="230" t="str">
        <f t="shared" ca="1" si="20"/>
        <v>0,00
0,00</v>
      </c>
    </row>
    <row r="422" spans="26:31" x14ac:dyDescent="0.25">
      <c r="Z422" s="33"/>
      <c r="AA422" s="228">
        <f t="shared" ca="1" si="19"/>
        <v>0</v>
      </c>
      <c r="AB422" s="228">
        <f t="shared" si="24"/>
        <v>426</v>
      </c>
      <c r="AC422" s="229">
        <f t="shared" ca="1" si="21"/>
        <v>0</v>
      </c>
      <c r="AD422" s="229">
        <f t="shared" ca="1" si="22"/>
        <v>0</v>
      </c>
      <c r="AE422" s="230" t="str">
        <f t="shared" ca="1" si="20"/>
        <v>0,00
0,00</v>
      </c>
    </row>
    <row r="423" spans="26:31" x14ac:dyDescent="0.25">
      <c r="Z423" s="33"/>
      <c r="AA423" s="228">
        <f t="shared" ca="1" si="19"/>
        <v>0</v>
      </c>
      <c r="AB423" s="228">
        <f t="shared" si="24"/>
        <v>427</v>
      </c>
      <c r="AC423" s="229">
        <f t="shared" ca="1" si="21"/>
        <v>0</v>
      </c>
      <c r="AD423" s="229">
        <f t="shared" ca="1" si="22"/>
        <v>0</v>
      </c>
      <c r="AE423" s="230" t="str">
        <f t="shared" ca="1" si="20"/>
        <v>0,00
0,00</v>
      </c>
    </row>
    <row r="424" spans="26:31" x14ac:dyDescent="0.25">
      <c r="Z424" s="33"/>
      <c r="AA424" s="228">
        <f t="shared" ca="1" si="19"/>
        <v>0</v>
      </c>
      <c r="AB424" s="228">
        <f t="shared" si="24"/>
        <v>428</v>
      </c>
      <c r="AC424" s="229">
        <f t="shared" ca="1" si="21"/>
        <v>0</v>
      </c>
      <c r="AD424" s="229">
        <f t="shared" ca="1" si="22"/>
        <v>0</v>
      </c>
      <c r="AE424" s="230" t="str">
        <f t="shared" ca="1" si="20"/>
        <v>0,00
0,00</v>
      </c>
    </row>
    <row r="425" spans="26:31" x14ac:dyDescent="0.25">
      <c r="Z425" s="33"/>
      <c r="AA425" s="228">
        <f t="shared" ca="1" si="19"/>
        <v>0</v>
      </c>
      <c r="AB425" s="228">
        <f t="shared" si="24"/>
        <v>429</v>
      </c>
      <c r="AC425" s="229">
        <f t="shared" ca="1" si="21"/>
        <v>0</v>
      </c>
      <c r="AD425" s="229">
        <f t="shared" ca="1" si="22"/>
        <v>0</v>
      </c>
      <c r="AE425" s="230" t="str">
        <f t="shared" ca="1" si="20"/>
        <v>0,00
0,00</v>
      </c>
    </row>
    <row r="426" spans="26:31" x14ac:dyDescent="0.25">
      <c r="Z426" s="33"/>
      <c r="AA426" s="228">
        <f t="shared" ca="1" si="19"/>
        <v>0</v>
      </c>
      <c r="AB426" s="228">
        <f t="shared" si="24"/>
        <v>430</v>
      </c>
      <c r="AC426" s="229">
        <f t="shared" ca="1" si="21"/>
        <v>0</v>
      </c>
      <c r="AD426" s="229">
        <f t="shared" ca="1" si="22"/>
        <v>0</v>
      </c>
      <c r="AE426" s="230" t="str">
        <f t="shared" ca="1" si="20"/>
        <v>0,00
0,00</v>
      </c>
    </row>
    <row r="427" spans="26:31" x14ac:dyDescent="0.25">
      <c r="Z427" s="33"/>
      <c r="AA427" s="228">
        <f t="shared" ca="1" si="19"/>
        <v>0</v>
      </c>
      <c r="AB427" s="228">
        <f t="shared" si="24"/>
        <v>431</v>
      </c>
      <c r="AC427" s="229">
        <f t="shared" ca="1" si="21"/>
        <v>0</v>
      </c>
      <c r="AD427" s="229">
        <f t="shared" ca="1" si="22"/>
        <v>0</v>
      </c>
      <c r="AE427" s="230" t="str">
        <f t="shared" ca="1" si="20"/>
        <v>0,00
0,00</v>
      </c>
    </row>
    <row r="428" spans="26:31" x14ac:dyDescent="0.25">
      <c r="Z428" s="33"/>
      <c r="AA428" s="228">
        <f t="shared" ca="1" si="19"/>
        <v>0</v>
      </c>
      <c r="AB428" s="228">
        <f t="shared" si="24"/>
        <v>432</v>
      </c>
      <c r="AC428" s="229">
        <f t="shared" ca="1" si="21"/>
        <v>0</v>
      </c>
      <c r="AD428" s="229">
        <f t="shared" ca="1" si="22"/>
        <v>0</v>
      </c>
      <c r="AE428" s="230" t="str">
        <f t="shared" ca="1" si="20"/>
        <v>0,00
0,00</v>
      </c>
    </row>
    <row r="429" spans="26:31" x14ac:dyDescent="0.25">
      <c r="Z429" s="33"/>
      <c r="AA429" s="228">
        <f t="shared" ca="1" si="19"/>
        <v>0</v>
      </c>
      <c r="AB429" s="228">
        <f t="shared" si="24"/>
        <v>433</v>
      </c>
      <c r="AC429" s="229">
        <f t="shared" ca="1" si="21"/>
        <v>0</v>
      </c>
      <c r="AD429" s="229">
        <f t="shared" ca="1" si="22"/>
        <v>0</v>
      </c>
      <c r="AE429" s="230" t="str">
        <f t="shared" ca="1" si="20"/>
        <v>0,00
0,00</v>
      </c>
    </row>
    <row r="430" spans="26:31" x14ac:dyDescent="0.25">
      <c r="Z430" s="33"/>
      <c r="AA430" s="228">
        <f t="shared" ca="1" si="19"/>
        <v>0</v>
      </c>
      <c r="AB430" s="228">
        <f t="shared" si="24"/>
        <v>434</v>
      </c>
      <c r="AC430" s="229">
        <f t="shared" ca="1" si="21"/>
        <v>0</v>
      </c>
      <c r="AD430" s="229">
        <f t="shared" ca="1" si="22"/>
        <v>0</v>
      </c>
      <c r="AE430" s="230" t="str">
        <f t="shared" ca="1" si="20"/>
        <v>0,00
0,00</v>
      </c>
    </row>
    <row r="431" spans="26:31" x14ac:dyDescent="0.25">
      <c r="Z431" s="33"/>
      <c r="AA431" s="228">
        <f t="shared" ca="1" si="19"/>
        <v>0</v>
      </c>
      <c r="AB431" s="228">
        <f t="shared" si="24"/>
        <v>435</v>
      </c>
      <c r="AC431" s="229">
        <f t="shared" ca="1" si="21"/>
        <v>0</v>
      </c>
      <c r="AD431" s="229">
        <f t="shared" ca="1" si="22"/>
        <v>0</v>
      </c>
      <c r="AE431" s="230" t="str">
        <f t="shared" ca="1" si="20"/>
        <v>0,00
0,00</v>
      </c>
    </row>
    <row r="432" spans="26:31" x14ac:dyDescent="0.25">
      <c r="Z432" s="33"/>
      <c r="AA432" s="228">
        <f t="shared" ca="1" si="19"/>
        <v>0</v>
      </c>
      <c r="AB432" s="228">
        <f t="shared" si="24"/>
        <v>436</v>
      </c>
      <c r="AC432" s="229">
        <f t="shared" ca="1" si="21"/>
        <v>0</v>
      </c>
      <c r="AD432" s="229">
        <f t="shared" ca="1" si="22"/>
        <v>0</v>
      </c>
      <c r="AE432" s="230" t="str">
        <f t="shared" ca="1" si="20"/>
        <v>0,00
0,00</v>
      </c>
    </row>
    <row r="433" spans="26:31" x14ac:dyDescent="0.25">
      <c r="Z433" s="33"/>
      <c r="AA433" s="228">
        <f t="shared" ca="1" si="19"/>
        <v>0</v>
      </c>
      <c r="AB433" s="228">
        <f t="shared" si="24"/>
        <v>437</v>
      </c>
      <c r="AC433" s="229">
        <f t="shared" ca="1" si="21"/>
        <v>0</v>
      </c>
      <c r="AD433" s="229">
        <f t="shared" ca="1" si="22"/>
        <v>0</v>
      </c>
      <c r="AE433" s="230" t="str">
        <f t="shared" ca="1" si="20"/>
        <v>0,00
0,00</v>
      </c>
    </row>
    <row r="434" spans="26:31" x14ac:dyDescent="0.25">
      <c r="Z434" s="33"/>
      <c r="AA434" s="228">
        <f t="shared" ca="1" si="19"/>
        <v>0</v>
      </c>
      <c r="AB434" s="228">
        <f t="shared" si="24"/>
        <v>438</v>
      </c>
      <c r="AC434" s="229">
        <f t="shared" ca="1" si="21"/>
        <v>0</v>
      </c>
      <c r="AD434" s="229">
        <f t="shared" ca="1" si="22"/>
        <v>0</v>
      </c>
      <c r="AE434" s="230" t="str">
        <f t="shared" ca="1" si="20"/>
        <v>0,00
0,00</v>
      </c>
    </row>
    <row r="435" spans="26:31" x14ac:dyDescent="0.25">
      <c r="Z435" s="33"/>
      <c r="AA435" s="228">
        <f t="shared" ca="1" si="19"/>
        <v>0</v>
      </c>
      <c r="AB435" s="228">
        <f t="shared" si="24"/>
        <v>439</v>
      </c>
      <c r="AC435" s="229">
        <f t="shared" ca="1" si="21"/>
        <v>0</v>
      </c>
      <c r="AD435" s="229">
        <f t="shared" ca="1" si="22"/>
        <v>0</v>
      </c>
      <c r="AE435" s="230" t="str">
        <f t="shared" ca="1" si="20"/>
        <v>0,00
0,00</v>
      </c>
    </row>
    <row r="436" spans="26:31" x14ac:dyDescent="0.25">
      <c r="Z436" s="33"/>
      <c r="AA436" s="228">
        <f t="shared" ca="1" si="19"/>
        <v>0</v>
      </c>
      <c r="AB436" s="228">
        <f t="shared" si="24"/>
        <v>440</v>
      </c>
      <c r="AC436" s="229">
        <f t="shared" ca="1" si="21"/>
        <v>0</v>
      </c>
      <c r="AD436" s="229">
        <f t="shared" ca="1" si="22"/>
        <v>0</v>
      </c>
      <c r="AE436" s="230" t="str">
        <f t="shared" ca="1" si="20"/>
        <v>0,00
0,00</v>
      </c>
    </row>
    <row r="437" spans="26:31" x14ac:dyDescent="0.25">
      <c r="Z437" s="33"/>
      <c r="AA437" s="228">
        <f t="shared" ca="1" si="19"/>
        <v>0</v>
      </c>
      <c r="AB437" s="228">
        <f t="shared" si="24"/>
        <v>441</v>
      </c>
      <c r="AC437" s="229">
        <f t="shared" ca="1" si="21"/>
        <v>0</v>
      </c>
      <c r="AD437" s="229">
        <f t="shared" ca="1" si="22"/>
        <v>0</v>
      </c>
      <c r="AE437" s="230" t="str">
        <f t="shared" ca="1" si="20"/>
        <v>0,00
0,00</v>
      </c>
    </row>
    <row r="438" spans="26:31" x14ac:dyDescent="0.25">
      <c r="Z438" s="33"/>
      <c r="AA438" s="228">
        <f t="shared" ca="1" si="19"/>
        <v>0</v>
      </c>
      <c r="AB438" s="228">
        <f t="shared" si="24"/>
        <v>442</v>
      </c>
      <c r="AC438" s="229">
        <f t="shared" ca="1" si="21"/>
        <v>0</v>
      </c>
      <c r="AD438" s="229">
        <f t="shared" ca="1" si="22"/>
        <v>0</v>
      </c>
      <c r="AE438" s="230" t="str">
        <f t="shared" ca="1" si="20"/>
        <v>0,00
0,00</v>
      </c>
    </row>
    <row r="439" spans="26:31" x14ac:dyDescent="0.25">
      <c r="Z439" s="33"/>
      <c r="AA439" s="228">
        <f t="shared" ca="1" si="19"/>
        <v>0</v>
      </c>
      <c r="AB439" s="228">
        <f t="shared" si="24"/>
        <v>443</v>
      </c>
      <c r="AC439" s="229">
        <f t="shared" ca="1" si="21"/>
        <v>0</v>
      </c>
      <c r="AD439" s="229">
        <f t="shared" ca="1" si="22"/>
        <v>0</v>
      </c>
      <c r="AE439" s="230" t="str">
        <f t="shared" ca="1" si="20"/>
        <v>0,00
0,00</v>
      </c>
    </row>
    <row r="440" spans="26:31" x14ac:dyDescent="0.25">
      <c r="Z440" s="33"/>
      <c r="AA440" s="228">
        <f t="shared" ca="1" si="19"/>
        <v>0</v>
      </c>
      <c r="AB440" s="228">
        <f t="shared" si="24"/>
        <v>444</v>
      </c>
      <c r="AC440" s="229">
        <f t="shared" ca="1" si="21"/>
        <v>0</v>
      </c>
      <c r="AD440" s="229">
        <f t="shared" ca="1" si="22"/>
        <v>0</v>
      </c>
      <c r="AE440" s="230" t="str">
        <f t="shared" ca="1" si="20"/>
        <v>0,00
0,00</v>
      </c>
    </row>
    <row r="441" spans="26:31" x14ac:dyDescent="0.25">
      <c r="Z441" s="33"/>
      <c r="AA441" s="228">
        <f t="shared" ca="1" si="19"/>
        <v>0</v>
      </c>
      <c r="AB441" s="228">
        <f t="shared" si="24"/>
        <v>445</v>
      </c>
      <c r="AC441" s="229">
        <f t="shared" ca="1" si="21"/>
        <v>0</v>
      </c>
      <c r="AD441" s="229">
        <f t="shared" ca="1" si="22"/>
        <v>0</v>
      </c>
      <c r="AE441" s="230" t="str">
        <f t="shared" ca="1" si="20"/>
        <v>0,00
0,00</v>
      </c>
    </row>
    <row r="442" spans="26:31" x14ac:dyDescent="0.25">
      <c r="Z442" s="33"/>
      <c r="AA442" s="228">
        <f t="shared" ca="1" si="19"/>
        <v>0</v>
      </c>
      <c r="AB442" s="228">
        <f t="shared" si="24"/>
        <v>446</v>
      </c>
      <c r="AC442" s="229">
        <f t="shared" ca="1" si="21"/>
        <v>0</v>
      </c>
      <c r="AD442" s="229">
        <f t="shared" ca="1" si="22"/>
        <v>0</v>
      </c>
      <c r="AE442" s="230" t="str">
        <f t="shared" ca="1" si="20"/>
        <v>0,00
0,00</v>
      </c>
    </row>
    <row r="443" spans="26:31" x14ac:dyDescent="0.25">
      <c r="Z443" s="33"/>
      <c r="AA443" s="228">
        <f t="shared" ca="1" si="19"/>
        <v>0</v>
      </c>
      <c r="AB443" s="228">
        <f t="shared" si="24"/>
        <v>447</v>
      </c>
      <c r="AC443" s="229">
        <f t="shared" ca="1" si="21"/>
        <v>0</v>
      </c>
      <c r="AD443" s="229">
        <f t="shared" ca="1" si="22"/>
        <v>0</v>
      </c>
      <c r="AE443" s="230" t="str">
        <f t="shared" ca="1" si="20"/>
        <v>0,00
0,00</v>
      </c>
    </row>
    <row r="444" spans="26:31" x14ac:dyDescent="0.25">
      <c r="Z444" s="33"/>
      <c r="AA444" s="228">
        <f t="shared" ca="1" si="19"/>
        <v>0</v>
      </c>
      <c r="AB444" s="228">
        <f t="shared" si="24"/>
        <v>448</v>
      </c>
      <c r="AC444" s="229">
        <f t="shared" ca="1" si="21"/>
        <v>0</v>
      </c>
      <c r="AD444" s="229">
        <f t="shared" ca="1" si="22"/>
        <v>0</v>
      </c>
      <c r="AE444" s="230" t="str">
        <f t="shared" ca="1" si="20"/>
        <v>0,00
0,00</v>
      </c>
    </row>
    <row r="445" spans="26:31" x14ac:dyDescent="0.25">
      <c r="Z445" s="33"/>
      <c r="AA445" s="228">
        <f t="shared" ca="1" si="19"/>
        <v>0</v>
      </c>
      <c r="AB445" s="228">
        <f t="shared" si="24"/>
        <v>449</v>
      </c>
      <c r="AC445" s="229">
        <f t="shared" ca="1" si="21"/>
        <v>0</v>
      </c>
      <c r="AD445" s="229">
        <f t="shared" ca="1" si="22"/>
        <v>0</v>
      </c>
      <c r="AE445" s="230" t="str">
        <f t="shared" ca="1" si="20"/>
        <v>0,00
0,00</v>
      </c>
    </row>
    <row r="446" spans="26:31" x14ac:dyDescent="0.25">
      <c r="Z446" s="33"/>
      <c r="AA446" s="228">
        <f t="shared" ca="1" si="19"/>
        <v>0</v>
      </c>
      <c r="AB446" s="228">
        <f t="shared" si="24"/>
        <v>450</v>
      </c>
      <c r="AC446" s="229">
        <f t="shared" ca="1" si="21"/>
        <v>0</v>
      </c>
      <c r="AD446" s="229">
        <f t="shared" ca="1" si="22"/>
        <v>0</v>
      </c>
      <c r="AE446" s="230" t="str">
        <f t="shared" ca="1" si="20"/>
        <v>0,00
0,00</v>
      </c>
    </row>
    <row r="447" spans="26:31" x14ac:dyDescent="0.25">
      <c r="Z447" s="33"/>
      <c r="AA447" s="228">
        <f t="shared" ca="1" si="19"/>
        <v>0</v>
      </c>
      <c r="AB447" s="228">
        <f t="shared" ref="AB447:AB510" si="25">+AB446+1</f>
        <v>451</v>
      </c>
      <c r="AC447" s="229">
        <f t="shared" ca="1" si="21"/>
        <v>0</v>
      </c>
      <c r="AD447" s="229">
        <f t="shared" ca="1" si="22"/>
        <v>0</v>
      </c>
      <c r="AE447" s="230" t="str">
        <f t="shared" ca="1" si="20"/>
        <v>0,00
0,00</v>
      </c>
    </row>
    <row r="448" spans="26:31" x14ac:dyDescent="0.25">
      <c r="Z448" s="33"/>
      <c r="AA448" s="228">
        <f t="shared" ca="1" si="19"/>
        <v>0</v>
      </c>
      <c r="AB448" s="228">
        <f t="shared" si="25"/>
        <v>452</v>
      </c>
      <c r="AC448" s="229">
        <f t="shared" ca="1" si="21"/>
        <v>0</v>
      </c>
      <c r="AD448" s="229">
        <f t="shared" ca="1" si="22"/>
        <v>0</v>
      </c>
      <c r="AE448" s="230" t="str">
        <f t="shared" ca="1" si="20"/>
        <v>0,00
0,00</v>
      </c>
    </row>
    <row r="449" spans="26:31" x14ac:dyDescent="0.25">
      <c r="Z449" s="33"/>
      <c r="AA449" s="228">
        <f t="shared" ca="1" si="19"/>
        <v>0</v>
      </c>
      <c r="AB449" s="228">
        <f t="shared" si="25"/>
        <v>453</v>
      </c>
      <c r="AC449" s="229">
        <f t="shared" ca="1" si="21"/>
        <v>0</v>
      </c>
      <c r="AD449" s="229">
        <f t="shared" ca="1" si="22"/>
        <v>0</v>
      </c>
      <c r="AE449" s="230" t="str">
        <f t="shared" ca="1" si="20"/>
        <v>0,00
0,00</v>
      </c>
    </row>
    <row r="450" spans="26:31" x14ac:dyDescent="0.25">
      <c r="Z450" s="33"/>
      <c r="AA450" s="228">
        <f t="shared" ca="1" si="19"/>
        <v>0</v>
      </c>
      <c r="AB450" s="228">
        <f t="shared" si="25"/>
        <v>454</v>
      </c>
      <c r="AC450" s="229">
        <f t="shared" ca="1" si="21"/>
        <v>0</v>
      </c>
      <c r="AD450" s="229">
        <f t="shared" ca="1" si="22"/>
        <v>0</v>
      </c>
      <c r="AE450" s="230" t="str">
        <f t="shared" ca="1" si="20"/>
        <v>0,00
0,00</v>
      </c>
    </row>
    <row r="451" spans="26:31" x14ac:dyDescent="0.25">
      <c r="Z451" s="33"/>
      <c r="AA451" s="228">
        <f t="shared" ca="1" si="19"/>
        <v>0</v>
      </c>
      <c r="AB451" s="228">
        <f t="shared" si="25"/>
        <v>455</v>
      </c>
      <c r="AC451" s="229">
        <f t="shared" ca="1" si="21"/>
        <v>0</v>
      </c>
      <c r="AD451" s="229">
        <f t="shared" ca="1" si="22"/>
        <v>0</v>
      </c>
      <c r="AE451" s="230" t="str">
        <f t="shared" ca="1" si="20"/>
        <v>0,00
0,00</v>
      </c>
    </row>
    <row r="452" spans="26:31" x14ac:dyDescent="0.25">
      <c r="Z452" s="33"/>
      <c r="AA452" s="228">
        <f t="shared" ca="1" si="19"/>
        <v>0</v>
      </c>
      <c r="AB452" s="228">
        <f t="shared" si="25"/>
        <v>456</v>
      </c>
      <c r="AC452" s="229">
        <f t="shared" ca="1" si="21"/>
        <v>0</v>
      </c>
      <c r="AD452" s="229">
        <f t="shared" ca="1" si="22"/>
        <v>0</v>
      </c>
      <c r="AE452" s="230" t="str">
        <f t="shared" ca="1" si="20"/>
        <v>0,00
0,00</v>
      </c>
    </row>
    <row r="453" spans="26:31" x14ac:dyDescent="0.25">
      <c r="Z453" s="33"/>
      <c r="AA453" s="228">
        <f t="shared" ca="1" si="19"/>
        <v>0</v>
      </c>
      <c r="AB453" s="228">
        <f t="shared" si="25"/>
        <v>457</v>
      </c>
      <c r="AC453" s="229">
        <f t="shared" ca="1" si="21"/>
        <v>0</v>
      </c>
      <c r="AD453" s="229">
        <f t="shared" ca="1" si="22"/>
        <v>0</v>
      </c>
      <c r="AE453" s="230" t="str">
        <f t="shared" ca="1" si="20"/>
        <v>0,00
0,00</v>
      </c>
    </row>
    <row r="454" spans="26:31" x14ac:dyDescent="0.25">
      <c r="Z454" s="33"/>
      <c r="AA454" s="228">
        <f t="shared" ca="1" si="19"/>
        <v>0</v>
      </c>
      <c r="AB454" s="228">
        <f t="shared" si="25"/>
        <v>458</v>
      </c>
      <c r="AC454" s="229">
        <f t="shared" ca="1" si="21"/>
        <v>0</v>
      </c>
      <c r="AD454" s="229">
        <f t="shared" ca="1" si="22"/>
        <v>0</v>
      </c>
      <c r="AE454" s="230" t="str">
        <f t="shared" ca="1" si="20"/>
        <v>0,00
0,00</v>
      </c>
    </row>
    <row r="455" spans="26:31" x14ac:dyDescent="0.25">
      <c r="Z455" s="33"/>
      <c r="AA455" s="228">
        <f t="shared" ca="1" si="19"/>
        <v>0</v>
      </c>
      <c r="AB455" s="228">
        <f t="shared" si="25"/>
        <v>459</v>
      </c>
      <c r="AC455" s="229">
        <f t="shared" ca="1" si="21"/>
        <v>0</v>
      </c>
      <c r="AD455" s="229">
        <f t="shared" ca="1" si="22"/>
        <v>0</v>
      </c>
      <c r="AE455" s="230" t="str">
        <f t="shared" ca="1" si="20"/>
        <v>0,00
0,00</v>
      </c>
    </row>
    <row r="456" spans="26:31" x14ac:dyDescent="0.25">
      <c r="Z456" s="33"/>
      <c r="AA456" s="228">
        <f t="shared" ca="1" si="19"/>
        <v>0</v>
      </c>
      <c r="AB456" s="228">
        <f t="shared" si="25"/>
        <v>460</v>
      </c>
      <c r="AC456" s="229">
        <f t="shared" ca="1" si="21"/>
        <v>0</v>
      </c>
      <c r="AD456" s="229">
        <f t="shared" ca="1" si="22"/>
        <v>0</v>
      </c>
      <c r="AE456" s="230" t="str">
        <f t="shared" ca="1" si="20"/>
        <v>0,00
0,00</v>
      </c>
    </row>
    <row r="457" spans="26:31" x14ac:dyDescent="0.25">
      <c r="Z457" s="33"/>
      <c r="AA457" s="228">
        <f t="shared" ca="1" si="19"/>
        <v>0</v>
      </c>
      <c r="AB457" s="228">
        <f t="shared" si="25"/>
        <v>461</v>
      </c>
      <c r="AC457" s="229">
        <f t="shared" ca="1" si="21"/>
        <v>0</v>
      </c>
      <c r="AD457" s="229">
        <f t="shared" ca="1" si="22"/>
        <v>0</v>
      </c>
      <c r="AE457" s="230" t="str">
        <f t="shared" ca="1" si="20"/>
        <v>0,00
0,00</v>
      </c>
    </row>
    <row r="458" spans="26:31" x14ac:dyDescent="0.25">
      <c r="Z458" s="33"/>
      <c r="AA458" s="228">
        <f t="shared" ca="1" si="19"/>
        <v>0</v>
      </c>
      <c r="AB458" s="228">
        <f t="shared" si="25"/>
        <v>462</v>
      </c>
      <c r="AC458" s="229">
        <f t="shared" ca="1" si="21"/>
        <v>0</v>
      </c>
      <c r="AD458" s="229">
        <f t="shared" ca="1" si="22"/>
        <v>0</v>
      </c>
      <c r="AE458" s="230" t="str">
        <f t="shared" ca="1" si="20"/>
        <v>0,00
0,00</v>
      </c>
    </row>
    <row r="459" spans="26:31" x14ac:dyDescent="0.25">
      <c r="Z459" s="33"/>
      <c r="AA459" s="228">
        <f t="shared" ca="1" si="19"/>
        <v>0</v>
      </c>
      <c r="AB459" s="228">
        <f t="shared" si="25"/>
        <v>463</v>
      </c>
      <c r="AC459" s="229">
        <f t="shared" ca="1" si="21"/>
        <v>0</v>
      </c>
      <c r="AD459" s="229">
        <f t="shared" ca="1" si="22"/>
        <v>0</v>
      </c>
      <c r="AE459" s="230" t="str">
        <f t="shared" ca="1" si="20"/>
        <v>0,00
0,00</v>
      </c>
    </row>
    <row r="460" spans="26:31" x14ac:dyDescent="0.25">
      <c r="Z460" s="33"/>
      <c r="AA460" s="228">
        <f t="shared" ca="1" si="19"/>
        <v>0</v>
      </c>
      <c r="AB460" s="228">
        <f t="shared" si="25"/>
        <v>464</v>
      </c>
      <c r="AC460" s="229">
        <f t="shared" ca="1" si="21"/>
        <v>0</v>
      </c>
      <c r="AD460" s="229">
        <f t="shared" ca="1" si="22"/>
        <v>0</v>
      </c>
      <c r="AE460" s="230" t="str">
        <f t="shared" ca="1" si="20"/>
        <v>0,00
0,00</v>
      </c>
    </row>
    <row r="461" spans="26:31" x14ac:dyDescent="0.25">
      <c r="Z461" s="33"/>
      <c r="AA461" s="228">
        <f t="shared" ca="1" si="19"/>
        <v>0</v>
      </c>
      <c r="AB461" s="228">
        <f t="shared" si="25"/>
        <v>465</v>
      </c>
      <c r="AC461" s="229">
        <f t="shared" ca="1" si="21"/>
        <v>0</v>
      </c>
      <c r="AD461" s="229">
        <f t="shared" ca="1" si="22"/>
        <v>0</v>
      </c>
      <c r="AE461" s="230" t="str">
        <f t="shared" ca="1" si="20"/>
        <v>0,00
0,00</v>
      </c>
    </row>
    <row r="462" spans="26:31" x14ac:dyDescent="0.25">
      <c r="Z462" s="33"/>
      <c r="AA462" s="228">
        <f t="shared" ca="1" si="19"/>
        <v>0</v>
      </c>
      <c r="AB462" s="228">
        <f t="shared" si="25"/>
        <v>466</v>
      </c>
      <c r="AC462" s="229">
        <f t="shared" ca="1" si="21"/>
        <v>0</v>
      </c>
      <c r="AD462" s="229">
        <f t="shared" ca="1" si="22"/>
        <v>0</v>
      </c>
      <c r="AE462" s="230" t="str">
        <f t="shared" ca="1" si="20"/>
        <v>0,00
0,00</v>
      </c>
    </row>
    <row r="463" spans="26:31" x14ac:dyDescent="0.25">
      <c r="Z463" s="33"/>
      <c r="AA463" s="228">
        <f t="shared" ca="1" si="19"/>
        <v>0</v>
      </c>
      <c r="AB463" s="228">
        <f t="shared" si="25"/>
        <v>467</v>
      </c>
      <c r="AC463" s="229">
        <f t="shared" ca="1" si="21"/>
        <v>0</v>
      </c>
      <c r="AD463" s="229">
        <f t="shared" ca="1" si="22"/>
        <v>0</v>
      </c>
      <c r="AE463" s="230" t="str">
        <f t="shared" ca="1" si="20"/>
        <v>0,00
0,00</v>
      </c>
    </row>
    <row r="464" spans="26:31" x14ac:dyDescent="0.25">
      <c r="Z464" s="33"/>
      <c r="AA464" s="228">
        <f t="shared" ca="1" si="19"/>
        <v>0</v>
      </c>
      <c r="AB464" s="228">
        <f t="shared" si="25"/>
        <v>468</v>
      </c>
      <c r="AC464" s="229">
        <f t="shared" ca="1" si="21"/>
        <v>0</v>
      </c>
      <c r="AD464" s="229">
        <f t="shared" ca="1" si="22"/>
        <v>0</v>
      </c>
      <c r="AE464" s="230" t="str">
        <f t="shared" ca="1" si="20"/>
        <v>0,00
0,00</v>
      </c>
    </row>
    <row r="465" spans="26:31" x14ac:dyDescent="0.25">
      <c r="Z465" s="33"/>
      <c r="AA465" s="228">
        <f t="shared" ca="1" si="19"/>
        <v>0</v>
      </c>
      <c r="AB465" s="228">
        <f t="shared" si="25"/>
        <v>469</v>
      </c>
      <c r="AC465" s="229">
        <f t="shared" ca="1" si="21"/>
        <v>0</v>
      </c>
      <c r="AD465" s="229">
        <f t="shared" ca="1" si="22"/>
        <v>0</v>
      </c>
      <c r="AE465" s="230" t="str">
        <f t="shared" ca="1" si="20"/>
        <v>0,00
0,00</v>
      </c>
    </row>
    <row r="466" spans="26:31" x14ac:dyDescent="0.25">
      <c r="Z466" s="33"/>
      <c r="AA466" s="228">
        <f t="shared" ca="1" si="19"/>
        <v>0</v>
      </c>
      <c r="AB466" s="228">
        <f t="shared" si="25"/>
        <v>470</v>
      </c>
      <c r="AC466" s="229">
        <f t="shared" ca="1" si="21"/>
        <v>0</v>
      </c>
      <c r="AD466" s="229">
        <f t="shared" ca="1" si="22"/>
        <v>0</v>
      </c>
      <c r="AE466" s="230" t="str">
        <f t="shared" ca="1" si="20"/>
        <v>0,00
0,00</v>
      </c>
    </row>
    <row r="467" spans="26:31" x14ac:dyDescent="0.25">
      <c r="Z467" s="33"/>
      <c r="AA467" s="228">
        <f t="shared" ca="1" si="19"/>
        <v>0</v>
      </c>
      <c r="AB467" s="228">
        <f t="shared" si="25"/>
        <v>471</v>
      </c>
      <c r="AC467" s="229">
        <f t="shared" ca="1" si="21"/>
        <v>0</v>
      </c>
      <c r="AD467" s="229">
        <f t="shared" ca="1" si="22"/>
        <v>0</v>
      </c>
      <c r="AE467" s="230" t="str">
        <f t="shared" ca="1" si="20"/>
        <v>0,00
0,00</v>
      </c>
    </row>
    <row r="468" spans="26:31" x14ac:dyDescent="0.25">
      <c r="Z468" s="33"/>
      <c r="AA468" s="228">
        <f t="shared" ca="1" si="19"/>
        <v>0</v>
      </c>
      <c r="AB468" s="228">
        <f t="shared" si="25"/>
        <v>472</v>
      </c>
      <c r="AC468" s="229">
        <f t="shared" ca="1" si="21"/>
        <v>0</v>
      </c>
      <c r="AD468" s="229">
        <f t="shared" ca="1" si="22"/>
        <v>0</v>
      </c>
      <c r="AE468" s="230" t="str">
        <f t="shared" ca="1" si="20"/>
        <v>0,00
0,00</v>
      </c>
    </row>
    <row r="469" spans="26:31" x14ac:dyDescent="0.25">
      <c r="Z469" s="33"/>
      <c r="AA469" s="228">
        <f t="shared" ca="1" si="19"/>
        <v>0</v>
      </c>
      <c r="AB469" s="228">
        <f t="shared" si="25"/>
        <v>473</v>
      </c>
      <c r="AC469" s="229">
        <f t="shared" ca="1" si="21"/>
        <v>0</v>
      </c>
      <c r="AD469" s="229">
        <f t="shared" ca="1" si="22"/>
        <v>0</v>
      </c>
      <c r="AE469" s="230" t="str">
        <f t="shared" ca="1" si="20"/>
        <v>0,00
0,00</v>
      </c>
    </row>
    <row r="470" spans="26:31" x14ac:dyDescent="0.25">
      <c r="Z470" s="33"/>
      <c r="AA470" s="228">
        <f t="shared" ca="1" si="19"/>
        <v>0</v>
      </c>
      <c r="AB470" s="228">
        <f t="shared" si="25"/>
        <v>474</v>
      </c>
      <c r="AC470" s="229">
        <f t="shared" ca="1" si="21"/>
        <v>0</v>
      </c>
      <c r="AD470" s="229">
        <f t="shared" ca="1" si="22"/>
        <v>0</v>
      </c>
      <c r="AE470" s="230" t="str">
        <f t="shared" ca="1" si="20"/>
        <v>0,00
0,00</v>
      </c>
    </row>
    <row r="471" spans="26:31" x14ac:dyDescent="0.25">
      <c r="Z471" s="33"/>
      <c r="AA471" s="228">
        <f t="shared" ca="1" si="19"/>
        <v>0</v>
      </c>
      <c r="AB471" s="228">
        <f t="shared" si="25"/>
        <v>475</v>
      </c>
      <c r="AC471" s="229">
        <f t="shared" ca="1" si="21"/>
        <v>0</v>
      </c>
      <c r="AD471" s="229">
        <f t="shared" ca="1" si="22"/>
        <v>0</v>
      </c>
      <c r="AE471" s="230" t="str">
        <f t="shared" ca="1" si="20"/>
        <v>0,00
0,00</v>
      </c>
    </row>
    <row r="472" spans="26:31" x14ac:dyDescent="0.25">
      <c r="Z472" s="33"/>
      <c r="AA472" s="228">
        <f t="shared" ca="1" si="19"/>
        <v>0</v>
      </c>
      <c r="AB472" s="228">
        <f t="shared" si="25"/>
        <v>476</v>
      </c>
      <c r="AC472" s="229">
        <f t="shared" ca="1" si="21"/>
        <v>0</v>
      </c>
      <c r="AD472" s="229">
        <f t="shared" ca="1" si="22"/>
        <v>0</v>
      </c>
      <c r="AE472" s="230" t="str">
        <f t="shared" ca="1" si="20"/>
        <v>0,00
0,00</v>
      </c>
    </row>
    <row r="473" spans="26:31" x14ac:dyDescent="0.25">
      <c r="Z473" s="33"/>
      <c r="AA473" s="228">
        <f t="shared" ca="1" si="19"/>
        <v>0</v>
      </c>
      <c r="AB473" s="228">
        <f t="shared" si="25"/>
        <v>477</v>
      </c>
      <c r="AC473" s="229">
        <f t="shared" ca="1" si="21"/>
        <v>0</v>
      </c>
      <c r="AD473" s="229">
        <f t="shared" ca="1" si="22"/>
        <v>0</v>
      </c>
      <c r="AE473" s="230" t="str">
        <f t="shared" ca="1" si="20"/>
        <v>0,00
0,00</v>
      </c>
    </row>
    <row r="474" spans="26:31" x14ac:dyDescent="0.25">
      <c r="Z474" s="33"/>
      <c r="AA474" s="228">
        <f t="shared" ca="1" si="19"/>
        <v>0</v>
      </c>
      <c r="AB474" s="228">
        <f t="shared" si="25"/>
        <v>478</v>
      </c>
      <c r="AC474" s="229">
        <f t="shared" ca="1" si="21"/>
        <v>0</v>
      </c>
      <c r="AD474" s="229">
        <f t="shared" ca="1" si="22"/>
        <v>0</v>
      </c>
      <c r="AE474" s="230" t="str">
        <f t="shared" ca="1" si="20"/>
        <v>0,00
0,00</v>
      </c>
    </row>
    <row r="475" spans="26:31" x14ac:dyDescent="0.25">
      <c r="Z475" s="33"/>
      <c r="AA475" s="228">
        <f t="shared" ca="1" si="19"/>
        <v>0</v>
      </c>
      <c r="AB475" s="228">
        <f t="shared" si="25"/>
        <v>479</v>
      </c>
      <c r="AC475" s="229">
        <f t="shared" ca="1" si="21"/>
        <v>0</v>
      </c>
      <c r="AD475" s="229">
        <f t="shared" ca="1" si="22"/>
        <v>0</v>
      </c>
      <c r="AE475" s="230" t="str">
        <f t="shared" ca="1" si="20"/>
        <v>0,00
0,00</v>
      </c>
    </row>
    <row r="476" spans="26:31" x14ac:dyDescent="0.25">
      <c r="Z476" s="33"/>
      <c r="AA476" s="228">
        <f t="shared" ca="1" si="19"/>
        <v>0</v>
      </c>
      <c r="AB476" s="228">
        <f t="shared" si="25"/>
        <v>480</v>
      </c>
      <c r="AC476" s="229">
        <f t="shared" ca="1" si="21"/>
        <v>0</v>
      </c>
      <c r="AD476" s="229">
        <f t="shared" ca="1" si="22"/>
        <v>0</v>
      </c>
      <c r="AE476" s="230" t="str">
        <f t="shared" ca="1" si="20"/>
        <v>0,00
0,00</v>
      </c>
    </row>
    <row r="477" spans="26:31" x14ac:dyDescent="0.25">
      <c r="Z477" s="33"/>
      <c r="AA477" s="228">
        <f t="shared" ca="1" si="19"/>
        <v>0</v>
      </c>
      <c r="AB477" s="228">
        <f t="shared" si="25"/>
        <v>481</v>
      </c>
      <c r="AC477" s="229">
        <f t="shared" ca="1" si="21"/>
        <v>0</v>
      </c>
      <c r="AD477" s="229">
        <f t="shared" ca="1" si="22"/>
        <v>0</v>
      </c>
      <c r="AE477" s="230" t="str">
        <f t="shared" ca="1" si="20"/>
        <v>0,00
0,00</v>
      </c>
    </row>
    <row r="478" spans="26:31" x14ac:dyDescent="0.25">
      <c r="Z478" s="33"/>
      <c r="AA478" s="228">
        <f t="shared" ca="1" si="19"/>
        <v>0</v>
      </c>
      <c r="AB478" s="228">
        <f t="shared" si="25"/>
        <v>482</v>
      </c>
      <c r="AC478" s="229">
        <f t="shared" ca="1" si="21"/>
        <v>0</v>
      </c>
      <c r="AD478" s="229">
        <f t="shared" ca="1" si="22"/>
        <v>0</v>
      </c>
      <c r="AE478" s="230" t="str">
        <f t="shared" ca="1" si="20"/>
        <v>0,00
0,00</v>
      </c>
    </row>
    <row r="479" spans="26:31" x14ac:dyDescent="0.25">
      <c r="Z479" s="33"/>
      <c r="AA479" s="228">
        <f t="shared" ca="1" si="19"/>
        <v>0</v>
      </c>
      <c r="AB479" s="228">
        <f t="shared" si="25"/>
        <v>483</v>
      </c>
      <c r="AC479" s="229">
        <f t="shared" ca="1" si="21"/>
        <v>0</v>
      </c>
      <c r="AD479" s="229">
        <f t="shared" ca="1" si="22"/>
        <v>0</v>
      </c>
      <c r="AE479" s="230" t="str">
        <f t="shared" ca="1" si="20"/>
        <v>0,00
0,00</v>
      </c>
    </row>
    <row r="480" spans="26:31" x14ac:dyDescent="0.25">
      <c r="Z480" s="33"/>
      <c r="AA480" s="228">
        <f t="shared" ca="1" si="19"/>
        <v>0</v>
      </c>
      <c r="AB480" s="228">
        <f t="shared" si="25"/>
        <v>484</v>
      </c>
      <c r="AC480" s="229">
        <f t="shared" ca="1" si="21"/>
        <v>0</v>
      </c>
      <c r="AD480" s="229">
        <f t="shared" ca="1" si="22"/>
        <v>0</v>
      </c>
      <c r="AE480" s="230" t="str">
        <f t="shared" ca="1" si="20"/>
        <v>0,00
0,00</v>
      </c>
    </row>
    <row r="481" spans="26:31" x14ac:dyDescent="0.25">
      <c r="Z481" s="33"/>
      <c r="AA481" s="228">
        <f t="shared" ca="1" si="19"/>
        <v>0</v>
      </c>
      <c r="AB481" s="228">
        <f t="shared" si="25"/>
        <v>485</v>
      </c>
      <c r="AC481" s="229">
        <f t="shared" ca="1" si="21"/>
        <v>0</v>
      </c>
      <c r="AD481" s="229">
        <f t="shared" ca="1" si="22"/>
        <v>0</v>
      </c>
      <c r="AE481" s="230" t="str">
        <f t="shared" ca="1" si="20"/>
        <v>0,00
0,00</v>
      </c>
    </row>
    <row r="482" spans="26:31" x14ac:dyDescent="0.25">
      <c r="Z482" s="33"/>
      <c r="AA482" s="228">
        <f t="shared" ca="1" si="19"/>
        <v>0</v>
      </c>
      <c r="AB482" s="228">
        <f t="shared" si="25"/>
        <v>486</v>
      </c>
      <c r="AC482" s="229">
        <f t="shared" ca="1" si="21"/>
        <v>0</v>
      </c>
      <c r="AD482" s="229">
        <f t="shared" ca="1" si="22"/>
        <v>0</v>
      </c>
      <c r="AE482" s="230" t="str">
        <f t="shared" ca="1" si="20"/>
        <v>0,00
0,00</v>
      </c>
    </row>
    <row r="483" spans="26:31" x14ac:dyDescent="0.25">
      <c r="Z483" s="33"/>
      <c r="AA483" s="228">
        <f t="shared" ca="1" si="19"/>
        <v>0</v>
      </c>
      <c r="AB483" s="228">
        <f t="shared" si="25"/>
        <v>487</v>
      </c>
      <c r="AC483" s="229">
        <f t="shared" ca="1" si="21"/>
        <v>0</v>
      </c>
      <c r="AD483" s="229">
        <f t="shared" ca="1" si="22"/>
        <v>0</v>
      </c>
      <c r="AE483" s="230" t="str">
        <f t="shared" ca="1" si="20"/>
        <v>0,00
0,00</v>
      </c>
    </row>
    <row r="484" spans="26:31" x14ac:dyDescent="0.25">
      <c r="Z484" s="33"/>
      <c r="AA484" s="228">
        <f t="shared" ca="1" si="19"/>
        <v>0</v>
      </c>
      <c r="AB484" s="228">
        <f t="shared" si="25"/>
        <v>488</v>
      </c>
      <c r="AC484" s="229">
        <f t="shared" ca="1" si="21"/>
        <v>0</v>
      </c>
      <c r="AD484" s="229">
        <f t="shared" ca="1" si="22"/>
        <v>0</v>
      </c>
      <c r="AE484" s="230" t="str">
        <f t="shared" ca="1" si="20"/>
        <v>0,00
0,00</v>
      </c>
    </row>
    <row r="485" spans="26:31" x14ac:dyDescent="0.25">
      <c r="Z485" s="33"/>
      <c r="AA485" s="228">
        <f t="shared" ca="1" si="19"/>
        <v>0</v>
      </c>
      <c r="AB485" s="228">
        <f t="shared" si="25"/>
        <v>489</v>
      </c>
      <c r="AC485" s="229">
        <f t="shared" ca="1" si="21"/>
        <v>0</v>
      </c>
      <c r="AD485" s="229">
        <f t="shared" ca="1" si="22"/>
        <v>0</v>
      </c>
      <c r="AE485" s="230" t="str">
        <f t="shared" ca="1" si="20"/>
        <v>0,00
0,00</v>
      </c>
    </row>
    <row r="486" spans="26:31" x14ac:dyDescent="0.25">
      <c r="Z486" s="33"/>
      <c r="AA486" s="228">
        <f t="shared" ca="1" si="19"/>
        <v>0</v>
      </c>
      <c r="AB486" s="228">
        <f t="shared" si="25"/>
        <v>490</v>
      </c>
      <c r="AC486" s="229">
        <f t="shared" ca="1" si="21"/>
        <v>0</v>
      </c>
      <c r="AD486" s="229">
        <f t="shared" ca="1" si="22"/>
        <v>0</v>
      </c>
      <c r="AE486" s="230" t="str">
        <f t="shared" ca="1" si="20"/>
        <v>0,00
0,00</v>
      </c>
    </row>
    <row r="487" spans="26:31" x14ac:dyDescent="0.25">
      <c r="Z487" s="33"/>
      <c r="AA487" s="228">
        <f t="shared" ca="1" si="19"/>
        <v>0</v>
      </c>
      <c r="AB487" s="228">
        <f t="shared" si="25"/>
        <v>491</v>
      </c>
      <c r="AC487" s="229">
        <f t="shared" ca="1" si="21"/>
        <v>0</v>
      </c>
      <c r="AD487" s="229">
        <f t="shared" ca="1" si="22"/>
        <v>0</v>
      </c>
      <c r="AE487" s="230" t="str">
        <f t="shared" ca="1" si="20"/>
        <v>0,00
0,00</v>
      </c>
    </row>
    <row r="488" spans="26:31" x14ac:dyDescent="0.25">
      <c r="Z488" s="33"/>
      <c r="AA488" s="228">
        <f t="shared" ca="1" si="19"/>
        <v>0</v>
      </c>
      <c r="AB488" s="228">
        <f t="shared" si="25"/>
        <v>492</v>
      </c>
      <c r="AC488" s="229">
        <f t="shared" ca="1" si="21"/>
        <v>0</v>
      </c>
      <c r="AD488" s="229">
        <f t="shared" ca="1" si="22"/>
        <v>0</v>
      </c>
      <c r="AE488" s="230" t="str">
        <f t="shared" ca="1" si="20"/>
        <v>0,00
0,00</v>
      </c>
    </row>
    <row r="489" spans="26:31" x14ac:dyDescent="0.25">
      <c r="Z489" s="33"/>
      <c r="AA489" s="228">
        <f t="shared" ca="1" si="19"/>
        <v>0</v>
      </c>
      <c r="AB489" s="228">
        <f t="shared" si="25"/>
        <v>493</v>
      </c>
      <c r="AC489" s="229">
        <f t="shared" ca="1" si="21"/>
        <v>0</v>
      </c>
      <c r="AD489" s="229">
        <f t="shared" ca="1" si="22"/>
        <v>0</v>
      </c>
      <c r="AE489" s="230" t="str">
        <f t="shared" ca="1" si="20"/>
        <v>0,00
0,00</v>
      </c>
    </row>
    <row r="490" spans="26:31" x14ac:dyDescent="0.25">
      <c r="Z490" s="33"/>
      <c r="AA490" s="228">
        <f t="shared" ca="1" si="19"/>
        <v>0</v>
      </c>
      <c r="AB490" s="228">
        <f t="shared" si="25"/>
        <v>494</v>
      </c>
      <c r="AC490" s="229">
        <f t="shared" ca="1" si="21"/>
        <v>0</v>
      </c>
      <c r="AD490" s="229">
        <f t="shared" ca="1" si="22"/>
        <v>0</v>
      </c>
      <c r="AE490" s="230" t="str">
        <f t="shared" ca="1" si="20"/>
        <v>0,00
0,00</v>
      </c>
    </row>
    <row r="491" spans="26:31" x14ac:dyDescent="0.25">
      <c r="Z491" s="33"/>
      <c r="AA491" s="228">
        <f t="shared" ca="1" si="19"/>
        <v>0</v>
      </c>
      <c r="AB491" s="228">
        <f t="shared" si="25"/>
        <v>495</v>
      </c>
      <c r="AC491" s="229">
        <f t="shared" ca="1" si="21"/>
        <v>0</v>
      </c>
      <c r="AD491" s="229">
        <f t="shared" ca="1" si="22"/>
        <v>0</v>
      </c>
      <c r="AE491" s="230" t="str">
        <f t="shared" ca="1" si="20"/>
        <v>0,00
0,00</v>
      </c>
    </row>
    <row r="492" spans="26:31" x14ac:dyDescent="0.25">
      <c r="Z492" s="33"/>
      <c r="AA492" s="228">
        <f t="shared" ca="1" si="19"/>
        <v>0</v>
      </c>
      <c r="AB492" s="228">
        <f t="shared" si="25"/>
        <v>496</v>
      </c>
      <c r="AC492" s="229">
        <f t="shared" ca="1" si="21"/>
        <v>0</v>
      </c>
      <c r="AD492" s="229">
        <f t="shared" ca="1" si="22"/>
        <v>0</v>
      </c>
      <c r="AE492" s="230" t="str">
        <f t="shared" ca="1" si="20"/>
        <v>0,00
0,00</v>
      </c>
    </row>
    <row r="493" spans="26:31" x14ac:dyDescent="0.25">
      <c r="Z493" s="33"/>
      <c r="AA493" s="228">
        <f t="shared" ca="1" si="19"/>
        <v>0</v>
      </c>
      <c r="AB493" s="228">
        <f t="shared" si="25"/>
        <v>497</v>
      </c>
      <c r="AC493" s="229">
        <f t="shared" ca="1" si="21"/>
        <v>0</v>
      </c>
      <c r="AD493" s="229">
        <f t="shared" ca="1" si="22"/>
        <v>0</v>
      </c>
      <c r="AE493" s="230" t="str">
        <f t="shared" ca="1" si="20"/>
        <v>0,00
0,00</v>
      </c>
    </row>
    <row r="494" spans="26:31" x14ac:dyDescent="0.25">
      <c r="Z494" s="33"/>
      <c r="AA494" s="228">
        <f t="shared" ca="1" si="19"/>
        <v>0</v>
      </c>
      <c r="AB494" s="228">
        <f t="shared" si="25"/>
        <v>498</v>
      </c>
      <c r="AC494" s="229">
        <f t="shared" ca="1" si="21"/>
        <v>0</v>
      </c>
      <c r="AD494" s="229">
        <f t="shared" ca="1" si="22"/>
        <v>0</v>
      </c>
      <c r="AE494" s="230" t="str">
        <f t="shared" ca="1" si="20"/>
        <v>0,00
0,00</v>
      </c>
    </row>
    <row r="495" spans="26:31" x14ac:dyDescent="0.25">
      <c r="Z495" s="33"/>
      <c r="AA495" s="228">
        <f t="shared" ca="1" si="19"/>
        <v>0</v>
      </c>
      <c r="AB495" s="228">
        <f t="shared" si="25"/>
        <v>499</v>
      </c>
      <c r="AC495" s="229">
        <f t="shared" ca="1" si="21"/>
        <v>0</v>
      </c>
      <c r="AD495" s="229">
        <f t="shared" ca="1" si="22"/>
        <v>0</v>
      </c>
      <c r="AE495" s="230" t="str">
        <f t="shared" ca="1" si="20"/>
        <v>0,00
0,00</v>
      </c>
    </row>
    <row r="496" spans="26:31" x14ac:dyDescent="0.25">
      <c r="Z496" s="33"/>
      <c r="AA496" s="228">
        <f t="shared" ca="1" si="19"/>
        <v>0</v>
      </c>
      <c r="AB496" s="228">
        <f t="shared" si="25"/>
        <v>500</v>
      </c>
      <c r="AC496" s="229">
        <f t="shared" ca="1" si="21"/>
        <v>0</v>
      </c>
      <c r="AD496" s="229">
        <f t="shared" ca="1" si="22"/>
        <v>0</v>
      </c>
      <c r="AE496" s="230" t="str">
        <f t="shared" ca="1" si="20"/>
        <v>0,00
0,00</v>
      </c>
    </row>
    <row r="497" spans="26:31" x14ac:dyDescent="0.25">
      <c r="Z497" s="33"/>
      <c r="AA497" s="228">
        <f t="shared" ca="1" si="19"/>
        <v>0</v>
      </c>
      <c r="AB497" s="228">
        <f t="shared" si="25"/>
        <v>501</v>
      </c>
      <c r="AC497" s="229">
        <f t="shared" ca="1" si="21"/>
        <v>0</v>
      </c>
      <c r="AD497" s="229">
        <f t="shared" ca="1" si="22"/>
        <v>0</v>
      </c>
      <c r="AE497" s="230" t="str">
        <f t="shared" ca="1" si="20"/>
        <v>0,00
0,00</v>
      </c>
    </row>
    <row r="498" spans="26:31" x14ac:dyDescent="0.25">
      <c r="Z498" s="33"/>
      <c r="AA498" s="228">
        <f t="shared" ca="1" si="19"/>
        <v>0</v>
      </c>
      <c r="AB498" s="228">
        <f t="shared" si="25"/>
        <v>502</v>
      </c>
      <c r="AC498" s="229">
        <f t="shared" ca="1" si="21"/>
        <v>0</v>
      </c>
      <c r="AD498" s="229">
        <f t="shared" ca="1" si="22"/>
        <v>0</v>
      </c>
      <c r="AE498" s="230" t="str">
        <f t="shared" ca="1" si="20"/>
        <v>0,00
0,00</v>
      </c>
    </row>
    <row r="499" spans="26:31" x14ac:dyDescent="0.25">
      <c r="Z499" s="33"/>
      <c r="AA499" s="228">
        <f t="shared" ca="1" si="19"/>
        <v>0</v>
      </c>
      <c r="AB499" s="228">
        <f t="shared" si="25"/>
        <v>503</v>
      </c>
      <c r="AC499" s="229">
        <f t="shared" ca="1" si="21"/>
        <v>0</v>
      </c>
      <c r="AD499" s="229">
        <f t="shared" ca="1" si="22"/>
        <v>0</v>
      </c>
      <c r="AE499" s="230" t="str">
        <f t="shared" ca="1" si="20"/>
        <v>0,00
0,00</v>
      </c>
    </row>
    <row r="500" spans="26:31" x14ac:dyDescent="0.25">
      <c r="Z500" s="33"/>
      <c r="AA500" s="228">
        <f t="shared" ca="1" si="19"/>
        <v>0</v>
      </c>
      <c r="AB500" s="228">
        <f t="shared" si="25"/>
        <v>504</v>
      </c>
      <c r="AC500" s="229">
        <f t="shared" ca="1" si="21"/>
        <v>0</v>
      </c>
      <c r="AD500" s="229">
        <f t="shared" ca="1" si="22"/>
        <v>0</v>
      </c>
      <c r="AE500" s="230" t="str">
        <f t="shared" ca="1" si="20"/>
        <v>0,00
0,00</v>
      </c>
    </row>
    <row r="501" spans="26:31" x14ac:dyDescent="0.25">
      <c r="Z501" s="33"/>
      <c r="AA501" s="228">
        <f t="shared" ca="1" si="19"/>
        <v>0</v>
      </c>
      <c r="AB501" s="228">
        <f t="shared" si="25"/>
        <v>505</v>
      </c>
      <c r="AC501" s="229">
        <f t="shared" ca="1" si="21"/>
        <v>0</v>
      </c>
      <c r="AD501" s="229">
        <f t="shared" ca="1" si="22"/>
        <v>0</v>
      </c>
      <c r="AE501" s="230" t="str">
        <f t="shared" ca="1" si="20"/>
        <v>0,00
0,00</v>
      </c>
    </row>
    <row r="502" spans="26:31" x14ac:dyDescent="0.25">
      <c r="Z502" s="33"/>
      <c r="AA502" s="228">
        <f t="shared" ca="1" si="19"/>
        <v>0</v>
      </c>
      <c r="AB502" s="228">
        <f t="shared" si="25"/>
        <v>506</v>
      </c>
      <c r="AC502" s="229">
        <f t="shared" ca="1" si="21"/>
        <v>0</v>
      </c>
      <c r="AD502" s="229">
        <f t="shared" ca="1" si="22"/>
        <v>0</v>
      </c>
      <c r="AE502" s="230" t="str">
        <f t="shared" ca="1" si="20"/>
        <v>0,00
0,00</v>
      </c>
    </row>
    <row r="503" spans="26:31" x14ac:dyDescent="0.25">
      <c r="Z503" s="33"/>
      <c r="AA503" s="228">
        <f t="shared" ca="1" si="19"/>
        <v>0</v>
      </c>
      <c r="AB503" s="228">
        <f t="shared" si="25"/>
        <v>507</v>
      </c>
      <c r="AC503" s="229">
        <f t="shared" ca="1" si="21"/>
        <v>0</v>
      </c>
      <c r="AD503" s="229">
        <f t="shared" ca="1" si="22"/>
        <v>0</v>
      </c>
      <c r="AE503" s="230" t="str">
        <f t="shared" ca="1" si="20"/>
        <v>0,00
0,00</v>
      </c>
    </row>
    <row r="504" spans="26:31" x14ac:dyDescent="0.25">
      <c r="Z504" s="33"/>
      <c r="AA504" s="228">
        <f t="shared" ca="1" si="19"/>
        <v>0</v>
      </c>
      <c r="AB504" s="228">
        <f t="shared" si="25"/>
        <v>508</v>
      </c>
      <c r="AC504" s="229">
        <f t="shared" ca="1" si="21"/>
        <v>0</v>
      </c>
      <c r="AD504" s="229">
        <f t="shared" ca="1" si="22"/>
        <v>0</v>
      </c>
      <c r="AE504" s="230" t="str">
        <f t="shared" ca="1" si="20"/>
        <v>0,00
0,00</v>
      </c>
    </row>
    <row r="505" spans="26:31" x14ac:dyDescent="0.25">
      <c r="Z505" s="33"/>
      <c r="AA505" s="228">
        <f t="shared" ca="1" si="19"/>
        <v>0</v>
      </c>
      <c r="AB505" s="228">
        <f t="shared" si="25"/>
        <v>509</v>
      </c>
      <c r="AC505" s="229">
        <f t="shared" ca="1" si="21"/>
        <v>0</v>
      </c>
      <c r="AD505" s="229">
        <f t="shared" ca="1" si="22"/>
        <v>0</v>
      </c>
      <c r="AE505" s="230" t="str">
        <f t="shared" ca="1" si="20"/>
        <v>0,00
0,00</v>
      </c>
    </row>
    <row r="506" spans="26:31" x14ac:dyDescent="0.25">
      <c r="Z506" s="33"/>
      <c r="AA506" s="228">
        <f t="shared" ca="1" si="19"/>
        <v>0</v>
      </c>
      <c r="AB506" s="228">
        <f t="shared" si="25"/>
        <v>510</v>
      </c>
      <c r="AC506" s="229">
        <f t="shared" ca="1" si="21"/>
        <v>0</v>
      </c>
      <c r="AD506" s="229">
        <f t="shared" ca="1" si="22"/>
        <v>0</v>
      </c>
      <c r="AE506" s="230" t="str">
        <f t="shared" ca="1" si="20"/>
        <v>0,00
0,00</v>
      </c>
    </row>
    <row r="507" spans="26:31" x14ac:dyDescent="0.25">
      <c r="Z507" s="33"/>
      <c r="AA507" s="228">
        <f t="shared" ca="1" si="19"/>
        <v>0</v>
      </c>
      <c r="AB507" s="228">
        <f t="shared" si="25"/>
        <v>511</v>
      </c>
      <c r="AC507" s="229">
        <f t="shared" ca="1" si="21"/>
        <v>0</v>
      </c>
      <c r="AD507" s="229">
        <f t="shared" ca="1" si="22"/>
        <v>0</v>
      </c>
      <c r="AE507" s="230" t="str">
        <f t="shared" ca="1" si="20"/>
        <v>0,00
0,00</v>
      </c>
    </row>
    <row r="508" spans="26:31" x14ac:dyDescent="0.25">
      <c r="Z508" s="33"/>
      <c r="AA508" s="228">
        <f t="shared" ca="1" si="19"/>
        <v>0</v>
      </c>
      <c r="AB508" s="228">
        <f t="shared" si="25"/>
        <v>512</v>
      </c>
      <c r="AC508" s="229">
        <f t="shared" ca="1" si="21"/>
        <v>0</v>
      </c>
      <c r="AD508" s="229">
        <f t="shared" ca="1" si="22"/>
        <v>0</v>
      </c>
      <c r="AE508" s="230" t="str">
        <f t="shared" ca="1" si="20"/>
        <v>0,00
0,00</v>
      </c>
    </row>
    <row r="509" spans="26:31" x14ac:dyDescent="0.25">
      <c r="Z509" s="33"/>
      <c r="AA509" s="228">
        <f t="shared" ca="1" si="19"/>
        <v>0</v>
      </c>
      <c r="AB509" s="228">
        <f t="shared" si="25"/>
        <v>513</v>
      </c>
      <c r="AC509" s="229">
        <f t="shared" ca="1" si="21"/>
        <v>0</v>
      </c>
      <c r="AD509" s="229">
        <f t="shared" ca="1" si="22"/>
        <v>0</v>
      </c>
      <c r="AE509" s="230" t="str">
        <f t="shared" ca="1" si="20"/>
        <v>0,00
0,00</v>
      </c>
    </row>
    <row r="510" spans="26:31" x14ac:dyDescent="0.25">
      <c r="Z510" s="33"/>
      <c r="AA510" s="228">
        <f t="shared" ca="1" si="19"/>
        <v>0</v>
      </c>
      <c r="AB510" s="228">
        <f t="shared" si="25"/>
        <v>514</v>
      </c>
      <c r="AC510" s="229">
        <f t="shared" ca="1" si="21"/>
        <v>0</v>
      </c>
      <c r="AD510" s="229">
        <f t="shared" ca="1" si="22"/>
        <v>0</v>
      </c>
      <c r="AE510" s="230" t="str">
        <f t="shared" ca="1" si="20"/>
        <v>0,00
0,00</v>
      </c>
    </row>
    <row r="511" spans="26:31" x14ac:dyDescent="0.25">
      <c r="Z511" s="33"/>
      <c r="AA511" s="228">
        <f t="shared" ca="1" si="19"/>
        <v>0</v>
      </c>
      <c r="AB511" s="228">
        <f t="shared" ref="AB511:AB574" si="26">+AB510+1</f>
        <v>515</v>
      </c>
      <c r="AC511" s="229">
        <f t="shared" ca="1" si="21"/>
        <v>0</v>
      </c>
      <c r="AD511" s="229">
        <f t="shared" ca="1" si="22"/>
        <v>0</v>
      </c>
      <c r="AE511" s="230" t="str">
        <f t="shared" ca="1" si="20"/>
        <v>0,00
0,00</v>
      </c>
    </row>
    <row r="512" spans="26:31" x14ac:dyDescent="0.25">
      <c r="Z512" s="33"/>
      <c r="AA512" s="228">
        <f t="shared" ca="1" si="19"/>
        <v>0</v>
      </c>
      <c r="AB512" s="228">
        <f t="shared" si="26"/>
        <v>516</v>
      </c>
      <c r="AC512" s="229">
        <f t="shared" ca="1" si="21"/>
        <v>0</v>
      </c>
      <c r="AD512" s="229">
        <f t="shared" ca="1" si="22"/>
        <v>0</v>
      </c>
      <c r="AE512" s="230" t="str">
        <f t="shared" ca="1" si="20"/>
        <v>0,00
0,00</v>
      </c>
    </row>
    <row r="513" spans="26:31" x14ac:dyDescent="0.25">
      <c r="Z513" s="33"/>
      <c r="AA513" s="228">
        <f t="shared" ca="1" si="19"/>
        <v>0</v>
      </c>
      <c r="AB513" s="228">
        <f t="shared" si="26"/>
        <v>517</v>
      </c>
      <c r="AC513" s="229">
        <f t="shared" ca="1" si="21"/>
        <v>0</v>
      </c>
      <c r="AD513" s="229">
        <f t="shared" ca="1" si="22"/>
        <v>0</v>
      </c>
      <c r="AE513" s="230" t="str">
        <f t="shared" ca="1" si="20"/>
        <v>0,00
0,00</v>
      </c>
    </row>
    <row r="514" spans="26:31" x14ac:dyDescent="0.25">
      <c r="Z514" s="33"/>
      <c r="AA514" s="228">
        <f t="shared" ca="1" si="19"/>
        <v>0</v>
      </c>
      <c r="AB514" s="228">
        <f t="shared" si="26"/>
        <v>518</v>
      </c>
      <c r="AC514" s="229">
        <f t="shared" ca="1" si="21"/>
        <v>0</v>
      </c>
      <c r="AD514" s="229">
        <f t="shared" ca="1" si="22"/>
        <v>0</v>
      </c>
      <c r="AE514" s="230" t="str">
        <f t="shared" ca="1" si="20"/>
        <v>0,00
0,00</v>
      </c>
    </row>
    <row r="515" spans="26:31" x14ac:dyDescent="0.25">
      <c r="Z515" s="33"/>
      <c r="AA515" s="228">
        <f t="shared" ca="1" si="19"/>
        <v>0</v>
      </c>
      <c r="AB515" s="228">
        <f t="shared" si="26"/>
        <v>519</v>
      </c>
      <c r="AC515" s="229">
        <f t="shared" ca="1" si="21"/>
        <v>0</v>
      </c>
      <c r="AD515" s="229">
        <f t="shared" ca="1" si="22"/>
        <v>0</v>
      </c>
      <c r="AE515" s="230" t="str">
        <f t="shared" ca="1" si="20"/>
        <v>0,00
0,00</v>
      </c>
    </row>
    <row r="516" spans="26:31" x14ac:dyDescent="0.25">
      <c r="Z516" s="33"/>
      <c r="AA516" s="228">
        <f t="shared" ca="1" si="19"/>
        <v>0</v>
      </c>
      <c r="AB516" s="228">
        <f t="shared" si="26"/>
        <v>520</v>
      </c>
      <c r="AC516" s="229">
        <f t="shared" ca="1" si="21"/>
        <v>0</v>
      </c>
      <c r="AD516" s="229">
        <f t="shared" ca="1" si="22"/>
        <v>0</v>
      </c>
      <c r="AE516" s="230" t="str">
        <f t="shared" ca="1" si="20"/>
        <v>0,00
0,00</v>
      </c>
    </row>
    <row r="517" spans="26:31" x14ac:dyDescent="0.25">
      <c r="Z517" s="33"/>
      <c r="AA517" s="228">
        <f t="shared" ca="1" si="19"/>
        <v>0</v>
      </c>
      <c r="AB517" s="228">
        <f t="shared" si="26"/>
        <v>521</v>
      </c>
      <c r="AC517" s="229">
        <f t="shared" ca="1" si="21"/>
        <v>0</v>
      </c>
      <c r="AD517" s="229">
        <f t="shared" ca="1" si="22"/>
        <v>0</v>
      </c>
      <c r="AE517" s="230" t="str">
        <f t="shared" ca="1" si="20"/>
        <v>0,00
0,00</v>
      </c>
    </row>
    <row r="518" spans="26:31" x14ac:dyDescent="0.25">
      <c r="Z518" s="33"/>
      <c r="AA518" s="228">
        <f t="shared" ca="1" si="19"/>
        <v>0</v>
      </c>
      <c r="AB518" s="228">
        <f t="shared" si="26"/>
        <v>522</v>
      </c>
      <c r="AC518" s="229">
        <f t="shared" ca="1" si="21"/>
        <v>0</v>
      </c>
      <c r="AD518" s="229">
        <f t="shared" ca="1" si="22"/>
        <v>0</v>
      </c>
      <c r="AE518" s="230" t="str">
        <f t="shared" ca="1" si="20"/>
        <v>0,00
0,00</v>
      </c>
    </row>
    <row r="519" spans="26:31" x14ac:dyDescent="0.25">
      <c r="Z519" s="33"/>
      <c r="AA519" s="228">
        <f t="shared" ca="1" si="19"/>
        <v>0</v>
      </c>
      <c r="AB519" s="228">
        <f t="shared" si="26"/>
        <v>523</v>
      </c>
      <c r="AC519" s="229">
        <f t="shared" ca="1" si="21"/>
        <v>0</v>
      </c>
      <c r="AD519" s="229">
        <f t="shared" ca="1" si="22"/>
        <v>0</v>
      </c>
      <c r="AE519" s="230" t="str">
        <f t="shared" ca="1" si="20"/>
        <v>0,00
0,00</v>
      </c>
    </row>
    <row r="520" spans="26:31" x14ac:dyDescent="0.25">
      <c r="Z520" s="33"/>
      <c r="AA520" s="228">
        <f t="shared" ca="1" si="19"/>
        <v>0</v>
      </c>
      <c r="AB520" s="228">
        <f t="shared" si="26"/>
        <v>524</v>
      </c>
      <c r="AC520" s="229">
        <f t="shared" ca="1" si="21"/>
        <v>0</v>
      </c>
      <c r="AD520" s="229">
        <f t="shared" ca="1" si="22"/>
        <v>0</v>
      </c>
      <c r="AE520" s="230" t="str">
        <f t="shared" ca="1" si="20"/>
        <v>0,00
0,00</v>
      </c>
    </row>
    <row r="521" spans="26:31" x14ac:dyDescent="0.25">
      <c r="Z521" s="33"/>
      <c r="AA521" s="228">
        <f t="shared" ca="1" si="19"/>
        <v>0</v>
      </c>
      <c r="AB521" s="228">
        <f t="shared" si="26"/>
        <v>525</v>
      </c>
      <c r="AC521" s="229">
        <f t="shared" ca="1" si="21"/>
        <v>0</v>
      </c>
      <c r="AD521" s="229">
        <f t="shared" ca="1" si="22"/>
        <v>0</v>
      </c>
      <c r="AE521" s="230" t="str">
        <f t="shared" ca="1" si="20"/>
        <v>0,00
0,00</v>
      </c>
    </row>
    <row r="522" spans="26:31" x14ac:dyDescent="0.25">
      <c r="Z522" s="33"/>
      <c r="AA522" s="228">
        <f t="shared" ca="1" si="19"/>
        <v>0</v>
      </c>
      <c r="AB522" s="228">
        <f t="shared" si="26"/>
        <v>526</v>
      </c>
      <c r="AC522" s="229">
        <f t="shared" ca="1" si="21"/>
        <v>0</v>
      </c>
      <c r="AD522" s="229">
        <f t="shared" ca="1" si="22"/>
        <v>0</v>
      </c>
      <c r="AE522" s="230" t="str">
        <f t="shared" ca="1" si="20"/>
        <v>0,00
0,00</v>
      </c>
    </row>
    <row r="523" spans="26:31" x14ac:dyDescent="0.25">
      <c r="Z523" s="33"/>
      <c r="AA523" s="228">
        <f t="shared" ca="1" si="19"/>
        <v>0</v>
      </c>
      <c r="AB523" s="228">
        <f t="shared" si="26"/>
        <v>527</v>
      </c>
      <c r="AC523" s="229">
        <f t="shared" ca="1" si="21"/>
        <v>0</v>
      </c>
      <c r="AD523" s="229">
        <f t="shared" ca="1" si="22"/>
        <v>0</v>
      </c>
      <c r="AE523" s="230" t="str">
        <f t="shared" ca="1" si="20"/>
        <v>0,00
0,00</v>
      </c>
    </row>
    <row r="524" spans="26:31" x14ac:dyDescent="0.25">
      <c r="Z524" s="33"/>
      <c r="AA524" s="228">
        <f t="shared" ca="1" si="19"/>
        <v>0</v>
      </c>
      <c r="AB524" s="228">
        <f t="shared" si="26"/>
        <v>528</v>
      </c>
      <c r="AC524" s="229">
        <f t="shared" ca="1" si="21"/>
        <v>0</v>
      </c>
      <c r="AD524" s="229">
        <f t="shared" ca="1" si="22"/>
        <v>0</v>
      </c>
      <c r="AE524" s="230" t="str">
        <f t="shared" ca="1" si="20"/>
        <v>0,00
0,00</v>
      </c>
    </row>
    <row r="525" spans="26:31" x14ac:dyDescent="0.25">
      <c r="Z525" s="33"/>
      <c r="AA525" s="228">
        <f t="shared" ca="1" si="19"/>
        <v>0</v>
      </c>
      <c r="AB525" s="228">
        <f t="shared" si="26"/>
        <v>529</v>
      </c>
      <c r="AC525" s="229">
        <f t="shared" ca="1" si="21"/>
        <v>0</v>
      </c>
      <c r="AD525" s="229">
        <f t="shared" ca="1" si="22"/>
        <v>0</v>
      </c>
      <c r="AE525" s="230" t="str">
        <f t="shared" ca="1" si="20"/>
        <v>0,00
0,00</v>
      </c>
    </row>
    <row r="526" spans="26:31" x14ac:dyDescent="0.25">
      <c r="Z526" s="33"/>
      <c r="AA526" s="228">
        <f t="shared" ca="1" si="19"/>
        <v>0</v>
      </c>
      <c r="AB526" s="228">
        <f t="shared" si="26"/>
        <v>530</v>
      </c>
      <c r="AC526" s="229">
        <f t="shared" ca="1" si="21"/>
        <v>0</v>
      </c>
      <c r="AD526" s="229">
        <f t="shared" ca="1" si="22"/>
        <v>0</v>
      </c>
      <c r="AE526" s="230" t="str">
        <f t="shared" ca="1" si="20"/>
        <v>0,00
0,00</v>
      </c>
    </row>
    <row r="527" spans="26:31" x14ac:dyDescent="0.25">
      <c r="Z527" s="33"/>
      <c r="AA527" s="228">
        <f t="shared" ca="1" si="19"/>
        <v>0</v>
      </c>
      <c r="AB527" s="228">
        <f t="shared" si="26"/>
        <v>531</v>
      </c>
      <c r="AC527" s="229">
        <f t="shared" ca="1" si="21"/>
        <v>0</v>
      </c>
      <c r="AD527" s="229">
        <f t="shared" ca="1" si="22"/>
        <v>0</v>
      </c>
      <c r="AE527" s="230" t="str">
        <f t="shared" ca="1" si="20"/>
        <v>0,00
0,00</v>
      </c>
    </row>
    <row r="528" spans="26:31" x14ac:dyDescent="0.25">
      <c r="Z528" s="33"/>
      <c r="AA528" s="228">
        <f t="shared" ca="1" si="19"/>
        <v>0</v>
      </c>
      <c r="AB528" s="228">
        <f t="shared" si="26"/>
        <v>532</v>
      </c>
      <c r="AC528" s="229">
        <f t="shared" ca="1" si="21"/>
        <v>0</v>
      </c>
      <c r="AD528" s="229">
        <f t="shared" ca="1" si="22"/>
        <v>0</v>
      </c>
      <c r="AE528" s="230" t="str">
        <f t="shared" ca="1" si="20"/>
        <v>0,00
0,00</v>
      </c>
    </row>
    <row r="529" spans="26:31" x14ac:dyDescent="0.25">
      <c r="Z529" s="33"/>
      <c r="AA529" s="228">
        <f t="shared" ca="1" si="19"/>
        <v>0</v>
      </c>
      <c r="AB529" s="228">
        <f t="shared" si="26"/>
        <v>533</v>
      </c>
      <c r="AC529" s="229">
        <f t="shared" ca="1" si="21"/>
        <v>0</v>
      </c>
      <c r="AD529" s="229">
        <f t="shared" ca="1" si="22"/>
        <v>0</v>
      </c>
      <c r="AE529" s="230" t="str">
        <f t="shared" ca="1" si="20"/>
        <v>0,00
0,00</v>
      </c>
    </row>
    <row r="530" spans="26:31" x14ac:dyDescent="0.25">
      <c r="Z530" s="33"/>
      <c r="AA530" s="228">
        <f t="shared" ca="1" si="19"/>
        <v>0</v>
      </c>
      <c r="AB530" s="228">
        <f t="shared" si="26"/>
        <v>534</v>
      </c>
      <c r="AC530" s="229">
        <f t="shared" ca="1" si="21"/>
        <v>0</v>
      </c>
      <c r="AD530" s="229">
        <f t="shared" ca="1" si="22"/>
        <v>0</v>
      </c>
      <c r="AE530" s="230" t="str">
        <f t="shared" ca="1" si="20"/>
        <v>0,00
0,00</v>
      </c>
    </row>
    <row r="531" spans="26:31" x14ac:dyDescent="0.25">
      <c r="Z531" s="33"/>
      <c r="AA531" s="228">
        <f t="shared" ca="1" si="19"/>
        <v>0</v>
      </c>
      <c r="AB531" s="228">
        <f t="shared" si="26"/>
        <v>535</v>
      </c>
      <c r="AC531" s="229">
        <f t="shared" ca="1" si="21"/>
        <v>0</v>
      </c>
      <c r="AD531" s="229">
        <f t="shared" ca="1" si="22"/>
        <v>0</v>
      </c>
      <c r="AE531" s="230" t="str">
        <f t="shared" ca="1" si="20"/>
        <v>0,00
0,00</v>
      </c>
    </row>
    <row r="532" spans="26:31" x14ac:dyDescent="0.25">
      <c r="Z532" s="33"/>
      <c r="AA532" s="228">
        <f t="shared" ca="1" si="19"/>
        <v>0</v>
      </c>
      <c r="AB532" s="228">
        <f t="shared" si="26"/>
        <v>536</v>
      </c>
      <c r="AC532" s="229">
        <f t="shared" ca="1" si="21"/>
        <v>0</v>
      </c>
      <c r="AD532" s="229">
        <f t="shared" ca="1" si="22"/>
        <v>0</v>
      </c>
      <c r="AE532" s="230" t="str">
        <f t="shared" ca="1" si="20"/>
        <v>0,00
0,00</v>
      </c>
    </row>
    <row r="533" spans="26:31" x14ac:dyDescent="0.25">
      <c r="Z533" s="33"/>
      <c r="AA533" s="228">
        <f t="shared" ca="1" si="19"/>
        <v>0</v>
      </c>
      <c r="AB533" s="228">
        <f t="shared" si="26"/>
        <v>537</v>
      </c>
      <c r="AC533" s="229">
        <f t="shared" ca="1" si="21"/>
        <v>0</v>
      </c>
      <c r="AD533" s="229">
        <f t="shared" ca="1" si="22"/>
        <v>0</v>
      </c>
      <c r="AE533" s="230" t="str">
        <f t="shared" ca="1" si="20"/>
        <v>0,00
0,00</v>
      </c>
    </row>
    <row r="534" spans="26:31" x14ac:dyDescent="0.25">
      <c r="Z534" s="33"/>
      <c r="AA534" s="228">
        <f t="shared" ca="1" si="19"/>
        <v>0</v>
      </c>
      <c r="AB534" s="228">
        <f t="shared" si="26"/>
        <v>538</v>
      </c>
      <c r="AC534" s="229">
        <f t="shared" ca="1" si="21"/>
        <v>0</v>
      </c>
      <c r="AD534" s="229">
        <f t="shared" ca="1" si="22"/>
        <v>0</v>
      </c>
      <c r="AE534" s="230" t="str">
        <f t="shared" ca="1" si="20"/>
        <v>0,00
0,00</v>
      </c>
    </row>
    <row r="535" spans="26:31" x14ac:dyDescent="0.25">
      <c r="Z535" s="33"/>
      <c r="AA535" s="228">
        <f t="shared" ref="AA535:AA789" ca="1" si="27">INDIRECT( "'" &amp; $AC$2 &amp; "'!B" &amp; TEXT($AB535-$AJ$2,0))</f>
        <v>0</v>
      </c>
      <c r="AB535" s="228">
        <f t="shared" si="26"/>
        <v>539</v>
      </c>
      <c r="AC535" s="229">
        <f t="shared" ca="1" si="21"/>
        <v>0</v>
      </c>
      <c r="AD535" s="229">
        <f t="shared" ca="1" si="22"/>
        <v>0</v>
      </c>
      <c r="AE535" s="230" t="str">
        <f t="shared" ref="AE535:AE789" ca="1" si="28" xml:space="preserve"> TEXT(INDIRECT("'"&amp;$AC$2&amp;"'!F"&amp;TEXT($AB535-6,0)),"#.##0,00") &amp;"
" &amp; TEXT(INDIRECT("'"&amp;$AC$2&amp;"'!G"&amp;TEXT($AB535-6,0)),"#.##0,00")</f>
        <v>0,00
0,00</v>
      </c>
    </row>
    <row r="536" spans="26:31" x14ac:dyDescent="0.25">
      <c r="Z536" s="33"/>
      <c r="AA536" s="228">
        <f t="shared" ca="1" si="27"/>
        <v>0</v>
      </c>
      <c r="AB536" s="228">
        <f t="shared" si="26"/>
        <v>540</v>
      </c>
      <c r="AC536" s="229">
        <f t="shared" ref="AC536:AC790" ca="1" si="29">INDIRECT( "'" &amp; $AC$2 &amp; "'!D" &amp; TEXT($AB536-$AJ$2,0))</f>
        <v>0</v>
      </c>
      <c r="AD536" s="229">
        <f t="shared" ref="AD536:AD790" ca="1" si="30">INDIRECT( "'" &amp; $AC$2 &amp; "'!E" &amp; TEXT($AB536-$AJ$2,0))</f>
        <v>0</v>
      </c>
      <c r="AE536" s="230" t="str">
        <f t="shared" ca="1" si="28"/>
        <v>0,00
0,00</v>
      </c>
    </row>
    <row r="537" spans="26:31" x14ac:dyDescent="0.25">
      <c r="Z537" s="33"/>
      <c r="AA537" s="228">
        <f t="shared" ca="1" si="27"/>
        <v>0</v>
      </c>
      <c r="AB537" s="228">
        <f t="shared" si="26"/>
        <v>541</v>
      </c>
      <c r="AC537" s="229">
        <f t="shared" ca="1" si="29"/>
        <v>0</v>
      </c>
      <c r="AD537" s="229">
        <f t="shared" ca="1" si="30"/>
        <v>0</v>
      </c>
      <c r="AE537" s="230" t="str">
        <f t="shared" ca="1" si="28"/>
        <v>0,00
0,00</v>
      </c>
    </row>
    <row r="538" spans="26:31" x14ac:dyDescent="0.25">
      <c r="Z538" s="33"/>
      <c r="AA538" s="228">
        <f t="shared" ca="1" si="27"/>
        <v>0</v>
      </c>
      <c r="AB538" s="228">
        <f t="shared" si="26"/>
        <v>542</v>
      </c>
      <c r="AC538" s="229">
        <f t="shared" ca="1" si="29"/>
        <v>0</v>
      </c>
      <c r="AD538" s="229">
        <f t="shared" ca="1" si="30"/>
        <v>0</v>
      </c>
      <c r="AE538" s="230" t="str">
        <f t="shared" ca="1" si="28"/>
        <v>0,00
0,00</v>
      </c>
    </row>
    <row r="539" spans="26:31" x14ac:dyDescent="0.25">
      <c r="Z539" s="33"/>
      <c r="AA539" s="228">
        <f t="shared" ca="1" si="27"/>
        <v>0</v>
      </c>
      <c r="AB539" s="228">
        <f t="shared" si="26"/>
        <v>543</v>
      </c>
      <c r="AC539" s="229">
        <f t="shared" ca="1" si="29"/>
        <v>0</v>
      </c>
      <c r="AD539" s="229">
        <f t="shared" ca="1" si="30"/>
        <v>0</v>
      </c>
      <c r="AE539" s="230" t="str">
        <f t="shared" ca="1" si="28"/>
        <v>0,00
0,00</v>
      </c>
    </row>
    <row r="540" spans="26:31" x14ac:dyDescent="0.25">
      <c r="Z540" s="33"/>
      <c r="AA540" s="228">
        <f t="shared" ca="1" si="27"/>
        <v>0</v>
      </c>
      <c r="AB540" s="228">
        <f t="shared" si="26"/>
        <v>544</v>
      </c>
      <c r="AC540" s="229">
        <f t="shared" ca="1" si="29"/>
        <v>0</v>
      </c>
      <c r="AD540" s="229">
        <f t="shared" ca="1" si="30"/>
        <v>0</v>
      </c>
      <c r="AE540" s="230" t="str">
        <f t="shared" ca="1" si="28"/>
        <v>0,00
0,00</v>
      </c>
    </row>
    <row r="541" spans="26:31" x14ac:dyDescent="0.25">
      <c r="Z541" s="33"/>
      <c r="AA541" s="228">
        <f t="shared" ca="1" si="27"/>
        <v>0</v>
      </c>
      <c r="AB541" s="228">
        <f t="shared" si="26"/>
        <v>545</v>
      </c>
      <c r="AC541" s="229">
        <f t="shared" ca="1" si="29"/>
        <v>0</v>
      </c>
      <c r="AD541" s="229">
        <f t="shared" ca="1" si="30"/>
        <v>0</v>
      </c>
      <c r="AE541" s="230" t="str">
        <f t="shared" ca="1" si="28"/>
        <v>0,00
0,00</v>
      </c>
    </row>
    <row r="542" spans="26:31" x14ac:dyDescent="0.25">
      <c r="Z542" s="33"/>
      <c r="AA542" s="228">
        <f t="shared" ca="1" si="27"/>
        <v>0</v>
      </c>
      <c r="AB542" s="228">
        <f t="shared" si="26"/>
        <v>546</v>
      </c>
      <c r="AC542" s="229">
        <f t="shared" ca="1" si="29"/>
        <v>0</v>
      </c>
      <c r="AD542" s="229">
        <f t="shared" ca="1" si="30"/>
        <v>0</v>
      </c>
      <c r="AE542" s="230" t="str">
        <f t="shared" ca="1" si="28"/>
        <v>0,00
0,00</v>
      </c>
    </row>
    <row r="543" spans="26:31" x14ac:dyDescent="0.25">
      <c r="Z543" s="33"/>
      <c r="AA543" s="228">
        <f t="shared" ca="1" si="27"/>
        <v>0</v>
      </c>
      <c r="AB543" s="228">
        <f t="shared" si="26"/>
        <v>547</v>
      </c>
      <c r="AC543" s="229">
        <f t="shared" ca="1" si="29"/>
        <v>0</v>
      </c>
      <c r="AD543" s="229">
        <f t="shared" ca="1" si="30"/>
        <v>0</v>
      </c>
      <c r="AE543" s="230" t="str">
        <f t="shared" ca="1" si="28"/>
        <v>0,00
0,00</v>
      </c>
    </row>
    <row r="544" spans="26:31" x14ac:dyDescent="0.25">
      <c r="Z544" s="33"/>
      <c r="AA544" s="228">
        <f t="shared" ca="1" si="27"/>
        <v>0</v>
      </c>
      <c r="AB544" s="228">
        <f t="shared" si="26"/>
        <v>548</v>
      </c>
      <c r="AC544" s="229">
        <f t="shared" ca="1" si="29"/>
        <v>0</v>
      </c>
      <c r="AD544" s="229">
        <f t="shared" ca="1" si="30"/>
        <v>0</v>
      </c>
      <c r="AE544" s="230" t="str">
        <f t="shared" ca="1" si="28"/>
        <v>0,00
0,00</v>
      </c>
    </row>
    <row r="545" spans="26:31" x14ac:dyDescent="0.25">
      <c r="Z545" s="33"/>
      <c r="AA545" s="228">
        <f t="shared" ca="1" si="27"/>
        <v>0</v>
      </c>
      <c r="AB545" s="228">
        <f t="shared" si="26"/>
        <v>549</v>
      </c>
      <c r="AC545" s="229">
        <f t="shared" ca="1" si="29"/>
        <v>0</v>
      </c>
      <c r="AD545" s="229">
        <f t="shared" ca="1" si="30"/>
        <v>0</v>
      </c>
      <c r="AE545" s="230" t="str">
        <f t="shared" ca="1" si="28"/>
        <v>0,00
0,00</v>
      </c>
    </row>
    <row r="546" spans="26:31" x14ac:dyDescent="0.25">
      <c r="Z546" s="33"/>
      <c r="AA546" s="228">
        <f t="shared" ca="1" si="27"/>
        <v>0</v>
      </c>
      <c r="AB546" s="228">
        <f t="shared" si="26"/>
        <v>550</v>
      </c>
      <c r="AC546" s="229">
        <f t="shared" ca="1" si="29"/>
        <v>0</v>
      </c>
      <c r="AD546" s="229">
        <f t="shared" ca="1" si="30"/>
        <v>0</v>
      </c>
      <c r="AE546" s="230" t="str">
        <f t="shared" ca="1" si="28"/>
        <v>0,00
0,00</v>
      </c>
    </row>
    <row r="547" spans="26:31" x14ac:dyDescent="0.25">
      <c r="Z547" s="33"/>
      <c r="AA547" s="228">
        <f t="shared" ca="1" si="27"/>
        <v>0</v>
      </c>
      <c r="AB547" s="228">
        <f t="shared" si="26"/>
        <v>551</v>
      </c>
      <c r="AC547" s="229">
        <f t="shared" ca="1" si="29"/>
        <v>0</v>
      </c>
      <c r="AD547" s="229">
        <f t="shared" ca="1" si="30"/>
        <v>0</v>
      </c>
      <c r="AE547" s="230" t="str">
        <f t="shared" ca="1" si="28"/>
        <v>0,00
0,00</v>
      </c>
    </row>
    <row r="548" spans="26:31" x14ac:dyDescent="0.25">
      <c r="Z548" s="33"/>
      <c r="AA548" s="228">
        <f t="shared" ca="1" si="27"/>
        <v>0</v>
      </c>
      <c r="AB548" s="228">
        <f t="shared" si="26"/>
        <v>552</v>
      </c>
      <c r="AC548" s="229">
        <f t="shared" ca="1" si="29"/>
        <v>0</v>
      </c>
      <c r="AD548" s="229">
        <f t="shared" ca="1" si="30"/>
        <v>0</v>
      </c>
      <c r="AE548" s="230" t="str">
        <f t="shared" ca="1" si="28"/>
        <v>0,00
0,00</v>
      </c>
    </row>
    <row r="549" spans="26:31" x14ac:dyDescent="0.25">
      <c r="Z549" s="33"/>
      <c r="AA549" s="228">
        <f t="shared" ca="1" si="27"/>
        <v>0</v>
      </c>
      <c r="AB549" s="228">
        <f t="shared" si="26"/>
        <v>553</v>
      </c>
      <c r="AC549" s="229">
        <f t="shared" ca="1" si="29"/>
        <v>0</v>
      </c>
      <c r="AD549" s="229">
        <f t="shared" ca="1" si="30"/>
        <v>0</v>
      </c>
      <c r="AE549" s="230" t="str">
        <f t="shared" ca="1" si="28"/>
        <v>0,00
0,00</v>
      </c>
    </row>
    <row r="550" spans="26:31" x14ac:dyDescent="0.25">
      <c r="Z550" s="33"/>
      <c r="AA550" s="228">
        <f t="shared" ca="1" si="27"/>
        <v>0</v>
      </c>
      <c r="AB550" s="228">
        <f t="shared" si="26"/>
        <v>554</v>
      </c>
      <c r="AC550" s="229">
        <f t="shared" ca="1" si="29"/>
        <v>0</v>
      </c>
      <c r="AD550" s="229">
        <f t="shared" ca="1" si="30"/>
        <v>0</v>
      </c>
      <c r="AE550" s="230" t="str">
        <f t="shared" ca="1" si="28"/>
        <v>0,00
0,00</v>
      </c>
    </row>
    <row r="551" spans="26:31" x14ac:dyDescent="0.25">
      <c r="Z551" s="33"/>
      <c r="AA551" s="228">
        <f t="shared" ca="1" si="27"/>
        <v>0</v>
      </c>
      <c r="AB551" s="228">
        <f t="shared" si="26"/>
        <v>555</v>
      </c>
      <c r="AC551" s="229">
        <f t="shared" ca="1" si="29"/>
        <v>0</v>
      </c>
      <c r="AD551" s="229">
        <f t="shared" ca="1" si="30"/>
        <v>0</v>
      </c>
      <c r="AE551" s="230" t="str">
        <f t="shared" ca="1" si="28"/>
        <v>0,00
0,00</v>
      </c>
    </row>
    <row r="552" spans="26:31" x14ac:dyDescent="0.25">
      <c r="Z552" s="33"/>
      <c r="AA552" s="228">
        <f t="shared" ca="1" si="27"/>
        <v>0</v>
      </c>
      <c r="AB552" s="228">
        <f t="shared" si="26"/>
        <v>556</v>
      </c>
      <c r="AC552" s="229">
        <f t="shared" ca="1" si="29"/>
        <v>0</v>
      </c>
      <c r="AD552" s="229">
        <f t="shared" ca="1" si="30"/>
        <v>0</v>
      </c>
      <c r="AE552" s="230" t="str">
        <f t="shared" ca="1" si="28"/>
        <v>0,00
0,00</v>
      </c>
    </row>
    <row r="553" spans="26:31" x14ac:dyDescent="0.25">
      <c r="Z553" s="33"/>
      <c r="AA553" s="228">
        <f t="shared" ca="1" si="27"/>
        <v>0</v>
      </c>
      <c r="AB553" s="228">
        <f t="shared" si="26"/>
        <v>557</v>
      </c>
      <c r="AC553" s="229">
        <f t="shared" ca="1" si="29"/>
        <v>0</v>
      </c>
      <c r="AD553" s="229">
        <f t="shared" ca="1" si="30"/>
        <v>0</v>
      </c>
      <c r="AE553" s="230" t="str">
        <f t="shared" ca="1" si="28"/>
        <v>0,00
0,00</v>
      </c>
    </row>
    <row r="554" spans="26:31" x14ac:dyDescent="0.25">
      <c r="Z554" s="33"/>
      <c r="AA554" s="228">
        <f t="shared" ca="1" si="27"/>
        <v>0</v>
      </c>
      <c r="AB554" s="228">
        <f t="shared" si="26"/>
        <v>558</v>
      </c>
      <c r="AC554" s="229">
        <f t="shared" ca="1" si="29"/>
        <v>0</v>
      </c>
      <c r="AD554" s="229">
        <f t="shared" ca="1" si="30"/>
        <v>0</v>
      </c>
      <c r="AE554" s="230" t="str">
        <f t="shared" ca="1" si="28"/>
        <v>0,00
0,00</v>
      </c>
    </row>
    <row r="555" spans="26:31" x14ac:dyDescent="0.25">
      <c r="Z555" s="33"/>
      <c r="AA555" s="228">
        <f t="shared" ca="1" si="27"/>
        <v>0</v>
      </c>
      <c r="AB555" s="228">
        <f t="shared" si="26"/>
        <v>559</v>
      </c>
      <c r="AC555" s="229">
        <f t="shared" ca="1" si="29"/>
        <v>0</v>
      </c>
      <c r="AD555" s="229">
        <f t="shared" ca="1" si="30"/>
        <v>0</v>
      </c>
      <c r="AE555" s="230" t="str">
        <f t="shared" ca="1" si="28"/>
        <v>0,00
0,00</v>
      </c>
    </row>
    <row r="556" spans="26:31" x14ac:dyDescent="0.25">
      <c r="Z556" s="33"/>
      <c r="AA556" s="228">
        <f t="shared" ca="1" si="27"/>
        <v>0</v>
      </c>
      <c r="AB556" s="228">
        <f t="shared" si="26"/>
        <v>560</v>
      </c>
      <c r="AC556" s="229">
        <f t="shared" ca="1" si="29"/>
        <v>0</v>
      </c>
      <c r="AD556" s="229">
        <f t="shared" ca="1" si="30"/>
        <v>0</v>
      </c>
      <c r="AE556" s="230" t="str">
        <f t="shared" ca="1" si="28"/>
        <v>0,00
0,00</v>
      </c>
    </row>
    <row r="557" spans="26:31" x14ac:dyDescent="0.25">
      <c r="Z557" s="33"/>
      <c r="AA557" s="228">
        <f t="shared" ca="1" si="27"/>
        <v>0</v>
      </c>
      <c r="AB557" s="228">
        <f t="shared" si="26"/>
        <v>561</v>
      </c>
      <c r="AC557" s="229">
        <f t="shared" ca="1" si="29"/>
        <v>0</v>
      </c>
      <c r="AD557" s="229">
        <f t="shared" ca="1" si="30"/>
        <v>0</v>
      </c>
      <c r="AE557" s="230" t="str">
        <f t="shared" ca="1" si="28"/>
        <v>0,00
0,00</v>
      </c>
    </row>
    <row r="558" spans="26:31" x14ac:dyDescent="0.25">
      <c r="Z558" s="33"/>
      <c r="AA558" s="228">
        <f t="shared" ca="1" si="27"/>
        <v>0</v>
      </c>
      <c r="AB558" s="228">
        <f t="shared" si="26"/>
        <v>562</v>
      </c>
      <c r="AC558" s="229">
        <f t="shared" ca="1" si="29"/>
        <v>0</v>
      </c>
      <c r="AD558" s="229">
        <f t="shared" ca="1" si="30"/>
        <v>0</v>
      </c>
      <c r="AE558" s="230" t="str">
        <f t="shared" ca="1" si="28"/>
        <v>0,00
0,00</v>
      </c>
    </row>
    <row r="559" spans="26:31" x14ac:dyDescent="0.25">
      <c r="Z559" s="33"/>
      <c r="AA559" s="228">
        <f t="shared" ca="1" si="27"/>
        <v>0</v>
      </c>
      <c r="AB559" s="228">
        <f t="shared" si="26"/>
        <v>563</v>
      </c>
      <c r="AC559" s="229">
        <f t="shared" ca="1" si="29"/>
        <v>0</v>
      </c>
      <c r="AD559" s="229">
        <f t="shared" ca="1" si="30"/>
        <v>0</v>
      </c>
      <c r="AE559" s="230" t="str">
        <f t="shared" ca="1" si="28"/>
        <v>0,00
0,00</v>
      </c>
    </row>
    <row r="560" spans="26:31" x14ac:dyDescent="0.25">
      <c r="Z560" s="33"/>
      <c r="AA560" s="228">
        <f t="shared" ca="1" si="27"/>
        <v>0</v>
      </c>
      <c r="AB560" s="228">
        <f t="shared" si="26"/>
        <v>564</v>
      </c>
      <c r="AC560" s="229">
        <f t="shared" ca="1" si="29"/>
        <v>0</v>
      </c>
      <c r="AD560" s="229">
        <f t="shared" ca="1" si="30"/>
        <v>0</v>
      </c>
      <c r="AE560" s="230" t="str">
        <f t="shared" ca="1" si="28"/>
        <v>0,00
0,00</v>
      </c>
    </row>
    <row r="561" spans="26:31" x14ac:dyDescent="0.25">
      <c r="Z561" s="33"/>
      <c r="AA561" s="228">
        <f t="shared" ca="1" si="27"/>
        <v>0</v>
      </c>
      <c r="AB561" s="228">
        <f t="shared" si="26"/>
        <v>565</v>
      </c>
      <c r="AC561" s="229">
        <f t="shared" ca="1" si="29"/>
        <v>0</v>
      </c>
      <c r="AD561" s="229">
        <f t="shared" ca="1" si="30"/>
        <v>0</v>
      </c>
      <c r="AE561" s="230" t="str">
        <f t="shared" ca="1" si="28"/>
        <v>0,00
0,00</v>
      </c>
    </row>
    <row r="562" spans="26:31" x14ac:dyDescent="0.25">
      <c r="Z562" s="33"/>
      <c r="AA562" s="228">
        <f t="shared" ca="1" si="27"/>
        <v>0</v>
      </c>
      <c r="AB562" s="228">
        <f t="shared" si="26"/>
        <v>566</v>
      </c>
      <c r="AC562" s="229">
        <f t="shared" ca="1" si="29"/>
        <v>0</v>
      </c>
      <c r="AD562" s="229">
        <f t="shared" ca="1" si="30"/>
        <v>0</v>
      </c>
      <c r="AE562" s="230" t="str">
        <f t="shared" ca="1" si="28"/>
        <v>0,00
0,00</v>
      </c>
    </row>
    <row r="563" spans="26:31" x14ac:dyDescent="0.25">
      <c r="Z563" s="33"/>
      <c r="AA563" s="228">
        <f t="shared" ca="1" si="27"/>
        <v>0</v>
      </c>
      <c r="AB563" s="228">
        <f t="shared" si="26"/>
        <v>567</v>
      </c>
      <c r="AC563" s="229">
        <f t="shared" ca="1" si="29"/>
        <v>0</v>
      </c>
      <c r="AD563" s="229">
        <f t="shared" ca="1" si="30"/>
        <v>0</v>
      </c>
      <c r="AE563" s="230" t="str">
        <f t="shared" ca="1" si="28"/>
        <v>0,00
0,00</v>
      </c>
    </row>
    <row r="564" spans="26:31" x14ac:dyDescent="0.25">
      <c r="Z564" s="33"/>
      <c r="AA564" s="228">
        <f t="shared" ca="1" si="27"/>
        <v>0</v>
      </c>
      <c r="AB564" s="228">
        <f t="shared" si="26"/>
        <v>568</v>
      </c>
      <c r="AC564" s="229">
        <f t="shared" ca="1" si="29"/>
        <v>0</v>
      </c>
      <c r="AD564" s="229">
        <f t="shared" ca="1" si="30"/>
        <v>0</v>
      </c>
      <c r="AE564" s="230" t="str">
        <f t="shared" ca="1" si="28"/>
        <v>0,00
0,00</v>
      </c>
    </row>
    <row r="565" spans="26:31" x14ac:dyDescent="0.25">
      <c r="Z565" s="33"/>
      <c r="AA565" s="228">
        <f t="shared" ca="1" si="27"/>
        <v>0</v>
      </c>
      <c r="AB565" s="228">
        <f t="shared" si="26"/>
        <v>569</v>
      </c>
      <c r="AC565" s="229">
        <f t="shared" ca="1" si="29"/>
        <v>0</v>
      </c>
      <c r="AD565" s="229">
        <f t="shared" ca="1" si="30"/>
        <v>0</v>
      </c>
      <c r="AE565" s="230" t="str">
        <f t="shared" ca="1" si="28"/>
        <v>0,00
0,00</v>
      </c>
    </row>
    <row r="566" spans="26:31" x14ac:dyDescent="0.25">
      <c r="Z566" s="33"/>
      <c r="AA566" s="228">
        <f t="shared" ca="1" si="27"/>
        <v>0</v>
      </c>
      <c r="AB566" s="228">
        <f t="shared" si="26"/>
        <v>570</v>
      </c>
      <c r="AC566" s="229">
        <f t="shared" ca="1" si="29"/>
        <v>0</v>
      </c>
      <c r="AD566" s="229">
        <f t="shared" ca="1" si="30"/>
        <v>0</v>
      </c>
      <c r="AE566" s="230" t="str">
        <f t="shared" ca="1" si="28"/>
        <v>0,00
0,00</v>
      </c>
    </row>
    <row r="567" spans="26:31" x14ac:dyDescent="0.25">
      <c r="Z567" s="33"/>
      <c r="AA567" s="228">
        <f t="shared" ca="1" si="27"/>
        <v>0</v>
      </c>
      <c r="AB567" s="228">
        <f t="shared" si="26"/>
        <v>571</v>
      </c>
      <c r="AC567" s="229">
        <f t="shared" ca="1" si="29"/>
        <v>0</v>
      </c>
      <c r="AD567" s="229">
        <f t="shared" ca="1" si="30"/>
        <v>0</v>
      </c>
      <c r="AE567" s="230" t="str">
        <f t="shared" ca="1" si="28"/>
        <v>0,00
0,00</v>
      </c>
    </row>
    <row r="568" spans="26:31" x14ac:dyDescent="0.25">
      <c r="Z568" s="33"/>
      <c r="AA568" s="228">
        <f t="shared" ca="1" si="27"/>
        <v>0</v>
      </c>
      <c r="AB568" s="228">
        <f t="shared" si="26"/>
        <v>572</v>
      </c>
      <c r="AC568" s="229">
        <f t="shared" ca="1" si="29"/>
        <v>0</v>
      </c>
      <c r="AD568" s="229">
        <f t="shared" ca="1" si="30"/>
        <v>0</v>
      </c>
      <c r="AE568" s="230" t="str">
        <f t="shared" ca="1" si="28"/>
        <v>0,00
0,00</v>
      </c>
    </row>
    <row r="569" spans="26:31" x14ac:dyDescent="0.25">
      <c r="Z569" s="33"/>
      <c r="AA569" s="228">
        <f t="shared" ca="1" si="27"/>
        <v>0</v>
      </c>
      <c r="AB569" s="228">
        <f t="shared" si="26"/>
        <v>573</v>
      </c>
      <c r="AC569" s="229">
        <f t="shared" ca="1" si="29"/>
        <v>0</v>
      </c>
      <c r="AD569" s="229">
        <f t="shared" ca="1" si="30"/>
        <v>0</v>
      </c>
      <c r="AE569" s="230" t="str">
        <f t="shared" ca="1" si="28"/>
        <v>0,00
0,00</v>
      </c>
    </row>
    <row r="570" spans="26:31" x14ac:dyDescent="0.25">
      <c r="Z570" s="33"/>
      <c r="AA570" s="228">
        <f t="shared" ca="1" si="27"/>
        <v>0</v>
      </c>
      <c r="AB570" s="228">
        <f t="shared" si="26"/>
        <v>574</v>
      </c>
      <c r="AC570" s="229">
        <f t="shared" ca="1" si="29"/>
        <v>0</v>
      </c>
      <c r="AD570" s="229">
        <f t="shared" ca="1" si="30"/>
        <v>0</v>
      </c>
      <c r="AE570" s="230" t="str">
        <f t="shared" ca="1" si="28"/>
        <v>0,00
0,00</v>
      </c>
    </row>
    <row r="571" spans="26:31" x14ac:dyDescent="0.25">
      <c r="Z571" s="33"/>
      <c r="AA571" s="228">
        <f t="shared" ca="1" si="27"/>
        <v>0</v>
      </c>
      <c r="AB571" s="228">
        <f t="shared" si="26"/>
        <v>575</v>
      </c>
      <c r="AC571" s="229">
        <f t="shared" ca="1" si="29"/>
        <v>0</v>
      </c>
      <c r="AD571" s="229">
        <f t="shared" ca="1" si="30"/>
        <v>0</v>
      </c>
      <c r="AE571" s="230" t="str">
        <f t="shared" ca="1" si="28"/>
        <v>0,00
0,00</v>
      </c>
    </row>
    <row r="572" spans="26:31" x14ac:dyDescent="0.25">
      <c r="Z572" s="33"/>
      <c r="AA572" s="228">
        <f t="shared" ca="1" si="27"/>
        <v>0</v>
      </c>
      <c r="AB572" s="228">
        <f t="shared" si="26"/>
        <v>576</v>
      </c>
      <c r="AC572" s="229">
        <f t="shared" ca="1" si="29"/>
        <v>0</v>
      </c>
      <c r="AD572" s="229">
        <f t="shared" ca="1" si="30"/>
        <v>0</v>
      </c>
      <c r="AE572" s="230" t="str">
        <f t="shared" ca="1" si="28"/>
        <v>0,00
0,00</v>
      </c>
    </row>
    <row r="573" spans="26:31" x14ac:dyDescent="0.25">
      <c r="Z573" s="33"/>
      <c r="AA573" s="228">
        <f t="shared" ca="1" si="27"/>
        <v>0</v>
      </c>
      <c r="AB573" s="228">
        <f t="shared" si="26"/>
        <v>577</v>
      </c>
      <c r="AC573" s="229">
        <f t="shared" ca="1" si="29"/>
        <v>0</v>
      </c>
      <c r="AD573" s="229">
        <f t="shared" ca="1" si="30"/>
        <v>0</v>
      </c>
      <c r="AE573" s="230" t="str">
        <f t="shared" ca="1" si="28"/>
        <v>0,00
0,00</v>
      </c>
    </row>
    <row r="574" spans="26:31" x14ac:dyDescent="0.25">
      <c r="Z574" s="33"/>
      <c r="AA574" s="228">
        <f t="shared" ca="1" si="27"/>
        <v>0</v>
      </c>
      <c r="AB574" s="228">
        <f t="shared" si="26"/>
        <v>578</v>
      </c>
      <c r="AC574" s="229">
        <f t="shared" ca="1" si="29"/>
        <v>0</v>
      </c>
      <c r="AD574" s="229">
        <f t="shared" ca="1" si="30"/>
        <v>0</v>
      </c>
      <c r="AE574" s="230" t="str">
        <f t="shared" ca="1" si="28"/>
        <v>0,00
0,00</v>
      </c>
    </row>
    <row r="575" spans="26:31" x14ac:dyDescent="0.25">
      <c r="Z575" s="33"/>
      <c r="AA575" s="228">
        <f t="shared" ca="1" si="27"/>
        <v>0</v>
      </c>
      <c r="AB575" s="228">
        <f t="shared" ref="AB575:AB638" si="31">+AB574+1</f>
        <v>579</v>
      </c>
      <c r="AC575" s="229">
        <f t="shared" ca="1" si="29"/>
        <v>0</v>
      </c>
      <c r="AD575" s="229">
        <f t="shared" ca="1" si="30"/>
        <v>0</v>
      </c>
      <c r="AE575" s="230" t="str">
        <f t="shared" ca="1" si="28"/>
        <v>0,00
0,00</v>
      </c>
    </row>
    <row r="576" spans="26:31" x14ac:dyDescent="0.25">
      <c r="Z576" s="33"/>
      <c r="AA576" s="228">
        <f t="shared" ca="1" si="27"/>
        <v>0</v>
      </c>
      <c r="AB576" s="228">
        <f t="shared" si="31"/>
        <v>580</v>
      </c>
      <c r="AC576" s="229">
        <f t="shared" ca="1" si="29"/>
        <v>0</v>
      </c>
      <c r="AD576" s="229">
        <f t="shared" ca="1" si="30"/>
        <v>0</v>
      </c>
      <c r="AE576" s="230" t="str">
        <f t="shared" ca="1" si="28"/>
        <v>0,00
0,00</v>
      </c>
    </row>
    <row r="577" spans="26:31" x14ac:dyDescent="0.25">
      <c r="Z577" s="33"/>
      <c r="AA577" s="228">
        <f t="shared" ca="1" si="27"/>
        <v>0</v>
      </c>
      <c r="AB577" s="228">
        <f t="shared" si="31"/>
        <v>581</v>
      </c>
      <c r="AC577" s="229">
        <f t="shared" ca="1" si="29"/>
        <v>0</v>
      </c>
      <c r="AD577" s="229">
        <f t="shared" ca="1" si="30"/>
        <v>0</v>
      </c>
      <c r="AE577" s="230" t="str">
        <f t="shared" ca="1" si="28"/>
        <v>0,00
0,00</v>
      </c>
    </row>
    <row r="578" spans="26:31" x14ac:dyDescent="0.25">
      <c r="Z578" s="33"/>
      <c r="AA578" s="228">
        <f t="shared" ca="1" si="27"/>
        <v>0</v>
      </c>
      <c r="AB578" s="228">
        <f t="shared" si="31"/>
        <v>582</v>
      </c>
      <c r="AC578" s="229">
        <f t="shared" ca="1" si="29"/>
        <v>0</v>
      </c>
      <c r="AD578" s="229">
        <f t="shared" ca="1" si="30"/>
        <v>0</v>
      </c>
      <c r="AE578" s="230" t="str">
        <f t="shared" ca="1" si="28"/>
        <v>0,00
0,00</v>
      </c>
    </row>
    <row r="579" spans="26:31" x14ac:dyDescent="0.25">
      <c r="Z579" s="33"/>
      <c r="AA579" s="228">
        <f t="shared" ca="1" si="27"/>
        <v>0</v>
      </c>
      <c r="AB579" s="228">
        <f t="shared" si="31"/>
        <v>583</v>
      </c>
      <c r="AC579" s="229">
        <f t="shared" ca="1" si="29"/>
        <v>0</v>
      </c>
      <c r="AD579" s="229">
        <f t="shared" ca="1" si="30"/>
        <v>0</v>
      </c>
      <c r="AE579" s="230" t="str">
        <f t="shared" ca="1" si="28"/>
        <v>0,00
0,00</v>
      </c>
    </row>
    <row r="580" spans="26:31" x14ac:dyDescent="0.25">
      <c r="Z580" s="33"/>
      <c r="AA580" s="228">
        <f t="shared" ca="1" si="27"/>
        <v>0</v>
      </c>
      <c r="AB580" s="228">
        <f t="shared" si="31"/>
        <v>584</v>
      </c>
      <c r="AC580" s="229">
        <f t="shared" ca="1" si="29"/>
        <v>0</v>
      </c>
      <c r="AD580" s="229">
        <f t="shared" ca="1" si="30"/>
        <v>0</v>
      </c>
      <c r="AE580" s="230" t="str">
        <f t="shared" ca="1" si="28"/>
        <v>0,00
0,00</v>
      </c>
    </row>
    <row r="581" spans="26:31" x14ac:dyDescent="0.25">
      <c r="Z581" s="33"/>
      <c r="AA581" s="228">
        <f t="shared" ca="1" si="27"/>
        <v>0</v>
      </c>
      <c r="AB581" s="228">
        <f t="shared" si="31"/>
        <v>585</v>
      </c>
      <c r="AC581" s="229">
        <f t="shared" ca="1" si="29"/>
        <v>0</v>
      </c>
      <c r="AD581" s="229">
        <f t="shared" ca="1" si="30"/>
        <v>0</v>
      </c>
      <c r="AE581" s="230" t="str">
        <f t="shared" ca="1" si="28"/>
        <v>0,00
0,00</v>
      </c>
    </row>
    <row r="582" spans="26:31" x14ac:dyDescent="0.25">
      <c r="Z582" s="33"/>
      <c r="AA582" s="228">
        <f t="shared" ca="1" si="27"/>
        <v>0</v>
      </c>
      <c r="AB582" s="228">
        <f t="shared" si="31"/>
        <v>586</v>
      </c>
      <c r="AC582" s="229">
        <f t="shared" ca="1" si="29"/>
        <v>0</v>
      </c>
      <c r="AD582" s="229">
        <f t="shared" ca="1" si="30"/>
        <v>0</v>
      </c>
      <c r="AE582" s="230" t="str">
        <f t="shared" ca="1" si="28"/>
        <v>0,00
0,00</v>
      </c>
    </row>
    <row r="583" spans="26:31" x14ac:dyDescent="0.25">
      <c r="Z583" s="33"/>
      <c r="AA583" s="228">
        <f t="shared" ca="1" si="27"/>
        <v>0</v>
      </c>
      <c r="AB583" s="228">
        <f t="shared" si="31"/>
        <v>587</v>
      </c>
      <c r="AC583" s="229">
        <f t="shared" ca="1" si="29"/>
        <v>0</v>
      </c>
      <c r="AD583" s="229">
        <f t="shared" ca="1" si="30"/>
        <v>0</v>
      </c>
      <c r="AE583" s="230" t="str">
        <f t="shared" ca="1" si="28"/>
        <v>0,00
0,00</v>
      </c>
    </row>
    <row r="584" spans="26:31" x14ac:dyDescent="0.25">
      <c r="Z584" s="33"/>
      <c r="AA584" s="228">
        <f t="shared" ca="1" si="27"/>
        <v>0</v>
      </c>
      <c r="AB584" s="228">
        <f t="shared" si="31"/>
        <v>588</v>
      </c>
      <c r="AC584" s="229">
        <f t="shared" ca="1" si="29"/>
        <v>0</v>
      </c>
      <c r="AD584" s="229">
        <f t="shared" ca="1" si="30"/>
        <v>0</v>
      </c>
      <c r="AE584" s="230" t="str">
        <f t="shared" ca="1" si="28"/>
        <v>0,00
0,00</v>
      </c>
    </row>
    <row r="585" spans="26:31" x14ac:dyDescent="0.25">
      <c r="Z585" s="33"/>
      <c r="AA585" s="228">
        <f t="shared" ca="1" si="27"/>
        <v>0</v>
      </c>
      <c r="AB585" s="228">
        <f t="shared" si="31"/>
        <v>589</v>
      </c>
      <c r="AC585" s="229">
        <f t="shared" ca="1" si="29"/>
        <v>0</v>
      </c>
      <c r="AD585" s="229">
        <f t="shared" ca="1" si="30"/>
        <v>0</v>
      </c>
      <c r="AE585" s="230" t="str">
        <f t="shared" ca="1" si="28"/>
        <v>0,00
0,00</v>
      </c>
    </row>
    <row r="586" spans="26:31" x14ac:dyDescent="0.25">
      <c r="Z586" s="33"/>
      <c r="AA586" s="228">
        <f t="shared" ca="1" si="27"/>
        <v>0</v>
      </c>
      <c r="AB586" s="228">
        <f t="shared" si="31"/>
        <v>590</v>
      </c>
      <c r="AC586" s="229">
        <f t="shared" ca="1" si="29"/>
        <v>0</v>
      </c>
      <c r="AD586" s="229">
        <f t="shared" ca="1" si="30"/>
        <v>0</v>
      </c>
      <c r="AE586" s="230" t="str">
        <f t="shared" ca="1" si="28"/>
        <v>0,00
0,00</v>
      </c>
    </row>
    <row r="587" spans="26:31" x14ac:dyDescent="0.25">
      <c r="Z587" s="33"/>
      <c r="AA587" s="228">
        <f t="shared" ca="1" si="27"/>
        <v>0</v>
      </c>
      <c r="AB587" s="228">
        <f t="shared" si="31"/>
        <v>591</v>
      </c>
      <c r="AC587" s="229">
        <f t="shared" ca="1" si="29"/>
        <v>0</v>
      </c>
      <c r="AD587" s="229">
        <f t="shared" ca="1" si="30"/>
        <v>0</v>
      </c>
      <c r="AE587" s="230" t="str">
        <f t="shared" ca="1" si="28"/>
        <v>0,00
0,00</v>
      </c>
    </row>
    <row r="588" spans="26:31" x14ac:dyDescent="0.25">
      <c r="Z588" s="33"/>
      <c r="AA588" s="228">
        <f t="shared" ca="1" si="27"/>
        <v>0</v>
      </c>
      <c r="AB588" s="228">
        <f t="shared" si="31"/>
        <v>592</v>
      </c>
      <c r="AC588" s="229">
        <f t="shared" ca="1" si="29"/>
        <v>0</v>
      </c>
      <c r="AD588" s="229">
        <f t="shared" ca="1" si="30"/>
        <v>0</v>
      </c>
      <c r="AE588" s="230" t="str">
        <f t="shared" ca="1" si="28"/>
        <v>0,00
0,00</v>
      </c>
    </row>
    <row r="589" spans="26:31" x14ac:dyDescent="0.25">
      <c r="Z589" s="33"/>
      <c r="AA589" s="228">
        <f t="shared" ca="1" si="27"/>
        <v>0</v>
      </c>
      <c r="AB589" s="228">
        <f t="shared" si="31"/>
        <v>593</v>
      </c>
      <c r="AC589" s="229">
        <f t="shared" ca="1" si="29"/>
        <v>0</v>
      </c>
      <c r="AD589" s="229">
        <f t="shared" ca="1" si="30"/>
        <v>0</v>
      </c>
      <c r="AE589" s="230" t="str">
        <f t="shared" ca="1" si="28"/>
        <v>0,00
0,00</v>
      </c>
    </row>
    <row r="590" spans="26:31" x14ac:dyDescent="0.25">
      <c r="Z590" s="33"/>
      <c r="AA590" s="228">
        <f t="shared" ca="1" si="27"/>
        <v>0</v>
      </c>
      <c r="AB590" s="228">
        <f t="shared" si="31"/>
        <v>594</v>
      </c>
      <c r="AC590" s="229">
        <f t="shared" ca="1" si="29"/>
        <v>0</v>
      </c>
      <c r="AD590" s="229">
        <f t="shared" ca="1" si="30"/>
        <v>0</v>
      </c>
      <c r="AE590" s="230" t="str">
        <f t="shared" ca="1" si="28"/>
        <v>0,00
0,00</v>
      </c>
    </row>
    <row r="591" spans="26:31" x14ac:dyDescent="0.25">
      <c r="Z591" s="33"/>
      <c r="AA591" s="228">
        <f t="shared" ca="1" si="27"/>
        <v>0</v>
      </c>
      <c r="AB591" s="228">
        <f t="shared" si="31"/>
        <v>595</v>
      </c>
      <c r="AC591" s="229">
        <f t="shared" ca="1" si="29"/>
        <v>0</v>
      </c>
      <c r="AD591" s="229">
        <f t="shared" ca="1" si="30"/>
        <v>0</v>
      </c>
      <c r="AE591" s="230" t="str">
        <f t="shared" ca="1" si="28"/>
        <v>0,00
0,00</v>
      </c>
    </row>
    <row r="592" spans="26:31" x14ac:dyDescent="0.25">
      <c r="Z592" s="33"/>
      <c r="AA592" s="228">
        <f t="shared" ca="1" si="27"/>
        <v>0</v>
      </c>
      <c r="AB592" s="228">
        <f t="shared" si="31"/>
        <v>596</v>
      </c>
      <c r="AC592" s="229">
        <f t="shared" ca="1" si="29"/>
        <v>0</v>
      </c>
      <c r="AD592" s="229">
        <f t="shared" ca="1" si="30"/>
        <v>0</v>
      </c>
      <c r="AE592" s="230" t="str">
        <f t="shared" ca="1" si="28"/>
        <v>0,00
0,00</v>
      </c>
    </row>
    <row r="593" spans="26:31" x14ac:dyDescent="0.25">
      <c r="Z593" s="33"/>
      <c r="AA593" s="228">
        <f t="shared" ca="1" si="27"/>
        <v>0</v>
      </c>
      <c r="AB593" s="228">
        <f t="shared" si="31"/>
        <v>597</v>
      </c>
      <c r="AC593" s="229">
        <f t="shared" ca="1" si="29"/>
        <v>0</v>
      </c>
      <c r="AD593" s="229">
        <f t="shared" ca="1" si="30"/>
        <v>0</v>
      </c>
      <c r="AE593" s="230" t="str">
        <f t="shared" ca="1" si="28"/>
        <v>0,00
0,00</v>
      </c>
    </row>
    <row r="594" spans="26:31" x14ac:dyDescent="0.25">
      <c r="Z594" s="33"/>
      <c r="AA594" s="228">
        <f t="shared" ca="1" si="27"/>
        <v>0</v>
      </c>
      <c r="AB594" s="228">
        <f t="shared" si="31"/>
        <v>598</v>
      </c>
      <c r="AC594" s="229">
        <f t="shared" ca="1" si="29"/>
        <v>0</v>
      </c>
      <c r="AD594" s="229">
        <f t="shared" ca="1" si="30"/>
        <v>0</v>
      </c>
      <c r="AE594" s="230" t="str">
        <f t="shared" ca="1" si="28"/>
        <v>0,00
0,00</v>
      </c>
    </row>
    <row r="595" spans="26:31" x14ac:dyDescent="0.25">
      <c r="Z595" s="33"/>
      <c r="AA595" s="228">
        <f t="shared" ca="1" si="27"/>
        <v>0</v>
      </c>
      <c r="AB595" s="228">
        <f t="shared" si="31"/>
        <v>599</v>
      </c>
      <c r="AC595" s="229">
        <f t="shared" ca="1" si="29"/>
        <v>0</v>
      </c>
      <c r="AD595" s="229">
        <f t="shared" ca="1" si="30"/>
        <v>0</v>
      </c>
      <c r="AE595" s="230" t="str">
        <f t="shared" ca="1" si="28"/>
        <v>0,00
0,00</v>
      </c>
    </row>
    <row r="596" spans="26:31" x14ac:dyDescent="0.25">
      <c r="Z596" s="33"/>
      <c r="AA596" s="228">
        <f t="shared" ca="1" si="27"/>
        <v>0</v>
      </c>
      <c r="AB596" s="228">
        <f t="shared" si="31"/>
        <v>600</v>
      </c>
      <c r="AC596" s="229">
        <f t="shared" ca="1" si="29"/>
        <v>0</v>
      </c>
      <c r="AD596" s="229">
        <f t="shared" ca="1" si="30"/>
        <v>0</v>
      </c>
      <c r="AE596" s="230" t="str">
        <f t="shared" ca="1" si="28"/>
        <v>0,00
0,00</v>
      </c>
    </row>
    <row r="597" spans="26:31" x14ac:dyDescent="0.25">
      <c r="Z597" s="33"/>
      <c r="AA597" s="228">
        <f t="shared" ca="1" si="27"/>
        <v>0</v>
      </c>
      <c r="AB597" s="228">
        <f t="shared" si="31"/>
        <v>601</v>
      </c>
      <c r="AC597" s="229">
        <f t="shared" ca="1" si="29"/>
        <v>0</v>
      </c>
      <c r="AD597" s="229">
        <f t="shared" ca="1" si="30"/>
        <v>0</v>
      </c>
      <c r="AE597" s="230" t="str">
        <f t="shared" ca="1" si="28"/>
        <v>0,00
0,00</v>
      </c>
    </row>
    <row r="598" spans="26:31" x14ac:dyDescent="0.25">
      <c r="Z598" s="33"/>
      <c r="AA598" s="228">
        <f t="shared" ca="1" si="27"/>
        <v>0</v>
      </c>
      <c r="AB598" s="228">
        <f t="shared" si="31"/>
        <v>602</v>
      </c>
      <c r="AC598" s="229">
        <f t="shared" ca="1" si="29"/>
        <v>0</v>
      </c>
      <c r="AD598" s="229">
        <f t="shared" ca="1" si="30"/>
        <v>0</v>
      </c>
      <c r="AE598" s="230" t="str">
        <f t="shared" ca="1" si="28"/>
        <v>0,00
0,00</v>
      </c>
    </row>
    <row r="599" spans="26:31" x14ac:dyDescent="0.25">
      <c r="Z599" s="33"/>
      <c r="AA599" s="228">
        <f t="shared" ca="1" si="27"/>
        <v>0</v>
      </c>
      <c r="AB599" s="228">
        <f t="shared" si="31"/>
        <v>603</v>
      </c>
      <c r="AC599" s="229">
        <f t="shared" ca="1" si="29"/>
        <v>0</v>
      </c>
      <c r="AD599" s="229">
        <f t="shared" ca="1" si="30"/>
        <v>0</v>
      </c>
      <c r="AE599" s="230" t="str">
        <f t="shared" ca="1" si="28"/>
        <v>0,00
0,00</v>
      </c>
    </row>
    <row r="600" spans="26:31" x14ac:dyDescent="0.25">
      <c r="Z600" s="33"/>
      <c r="AA600" s="228">
        <f t="shared" ca="1" si="27"/>
        <v>0</v>
      </c>
      <c r="AB600" s="228">
        <f t="shared" si="31"/>
        <v>604</v>
      </c>
      <c r="AC600" s="229">
        <f t="shared" ca="1" si="29"/>
        <v>0</v>
      </c>
      <c r="AD600" s="229">
        <f t="shared" ca="1" si="30"/>
        <v>0</v>
      </c>
      <c r="AE600" s="230" t="str">
        <f t="shared" ca="1" si="28"/>
        <v>0,00
0,00</v>
      </c>
    </row>
    <row r="601" spans="26:31" x14ac:dyDescent="0.25">
      <c r="Z601" s="33"/>
      <c r="AA601" s="228">
        <f t="shared" ca="1" si="27"/>
        <v>0</v>
      </c>
      <c r="AB601" s="228">
        <f t="shared" si="31"/>
        <v>605</v>
      </c>
      <c r="AC601" s="229">
        <f t="shared" ca="1" si="29"/>
        <v>0</v>
      </c>
      <c r="AD601" s="229">
        <f t="shared" ca="1" si="30"/>
        <v>0</v>
      </c>
      <c r="AE601" s="230" t="str">
        <f t="shared" ca="1" si="28"/>
        <v>0,00
0,00</v>
      </c>
    </row>
    <row r="602" spans="26:31" x14ac:dyDescent="0.25">
      <c r="Z602" s="33"/>
      <c r="AA602" s="228">
        <f t="shared" ca="1" si="27"/>
        <v>0</v>
      </c>
      <c r="AB602" s="228">
        <f t="shared" si="31"/>
        <v>606</v>
      </c>
      <c r="AC602" s="229">
        <f t="shared" ca="1" si="29"/>
        <v>0</v>
      </c>
      <c r="AD602" s="229">
        <f t="shared" ca="1" si="30"/>
        <v>0</v>
      </c>
      <c r="AE602" s="230" t="str">
        <f t="shared" ca="1" si="28"/>
        <v>0,00
0,00</v>
      </c>
    </row>
    <row r="603" spans="26:31" x14ac:dyDescent="0.25">
      <c r="Z603" s="33"/>
      <c r="AA603" s="228">
        <f t="shared" ca="1" si="27"/>
        <v>0</v>
      </c>
      <c r="AB603" s="228">
        <f t="shared" si="31"/>
        <v>607</v>
      </c>
      <c r="AC603" s="229">
        <f t="shared" ca="1" si="29"/>
        <v>0</v>
      </c>
      <c r="AD603" s="229">
        <f t="shared" ca="1" si="30"/>
        <v>0</v>
      </c>
      <c r="AE603" s="230" t="str">
        <f t="shared" ca="1" si="28"/>
        <v>0,00
0,00</v>
      </c>
    </row>
    <row r="604" spans="26:31" x14ac:dyDescent="0.25">
      <c r="Z604" s="33"/>
      <c r="AA604" s="228">
        <f t="shared" ca="1" si="27"/>
        <v>0</v>
      </c>
      <c r="AB604" s="228">
        <f t="shared" si="31"/>
        <v>608</v>
      </c>
      <c r="AC604" s="229">
        <f t="shared" ca="1" si="29"/>
        <v>0</v>
      </c>
      <c r="AD604" s="229">
        <f t="shared" ca="1" si="30"/>
        <v>0</v>
      </c>
      <c r="AE604" s="230" t="str">
        <f t="shared" ca="1" si="28"/>
        <v>0,00
0,00</v>
      </c>
    </row>
    <row r="605" spans="26:31" x14ac:dyDescent="0.25">
      <c r="Z605" s="33"/>
      <c r="AA605" s="228">
        <f t="shared" ca="1" si="27"/>
        <v>0</v>
      </c>
      <c r="AB605" s="228">
        <f t="shared" si="31"/>
        <v>609</v>
      </c>
      <c r="AC605" s="229">
        <f t="shared" ca="1" si="29"/>
        <v>0</v>
      </c>
      <c r="AD605" s="229">
        <f t="shared" ca="1" si="30"/>
        <v>0</v>
      </c>
      <c r="AE605" s="230" t="str">
        <f t="shared" ca="1" si="28"/>
        <v>0,00
0,00</v>
      </c>
    </row>
    <row r="606" spans="26:31" x14ac:dyDescent="0.25">
      <c r="Z606" s="33"/>
      <c r="AA606" s="228">
        <f t="shared" ca="1" si="27"/>
        <v>0</v>
      </c>
      <c r="AB606" s="228">
        <f t="shared" si="31"/>
        <v>610</v>
      </c>
      <c r="AC606" s="229">
        <f t="shared" ca="1" si="29"/>
        <v>0</v>
      </c>
      <c r="AD606" s="229">
        <f t="shared" ca="1" si="30"/>
        <v>0</v>
      </c>
      <c r="AE606" s="230" t="str">
        <f t="shared" ca="1" si="28"/>
        <v>0,00
0,00</v>
      </c>
    </row>
    <row r="607" spans="26:31" x14ac:dyDescent="0.25">
      <c r="Z607" s="33"/>
      <c r="AA607" s="228">
        <f t="shared" ca="1" si="27"/>
        <v>0</v>
      </c>
      <c r="AB607" s="228">
        <f t="shared" si="31"/>
        <v>611</v>
      </c>
      <c r="AC607" s="229">
        <f t="shared" ca="1" si="29"/>
        <v>0</v>
      </c>
      <c r="AD607" s="229">
        <f t="shared" ca="1" si="30"/>
        <v>0</v>
      </c>
      <c r="AE607" s="230" t="str">
        <f t="shared" ca="1" si="28"/>
        <v>0,00
0,00</v>
      </c>
    </row>
    <row r="608" spans="26:31" x14ac:dyDescent="0.25">
      <c r="Z608" s="33"/>
      <c r="AA608" s="228">
        <f t="shared" ca="1" si="27"/>
        <v>0</v>
      </c>
      <c r="AB608" s="228">
        <f t="shared" si="31"/>
        <v>612</v>
      </c>
      <c r="AC608" s="229">
        <f t="shared" ca="1" si="29"/>
        <v>0</v>
      </c>
      <c r="AD608" s="229">
        <f t="shared" ca="1" si="30"/>
        <v>0</v>
      </c>
      <c r="AE608" s="230" t="str">
        <f t="shared" ca="1" si="28"/>
        <v>0,00
0,00</v>
      </c>
    </row>
    <row r="609" spans="26:31" x14ac:dyDescent="0.25">
      <c r="Z609" s="33"/>
      <c r="AA609" s="228">
        <f t="shared" ca="1" si="27"/>
        <v>0</v>
      </c>
      <c r="AB609" s="228">
        <f t="shared" si="31"/>
        <v>613</v>
      </c>
      <c r="AC609" s="229">
        <f t="shared" ca="1" si="29"/>
        <v>0</v>
      </c>
      <c r="AD609" s="229">
        <f t="shared" ca="1" si="30"/>
        <v>0</v>
      </c>
      <c r="AE609" s="230" t="str">
        <f t="shared" ca="1" si="28"/>
        <v>0,00
0,00</v>
      </c>
    </row>
    <row r="610" spans="26:31" x14ac:dyDescent="0.25">
      <c r="Z610" s="33"/>
      <c r="AA610" s="228">
        <f t="shared" ca="1" si="27"/>
        <v>0</v>
      </c>
      <c r="AB610" s="228">
        <f t="shared" si="31"/>
        <v>614</v>
      </c>
      <c r="AC610" s="229">
        <f t="shared" ca="1" si="29"/>
        <v>0</v>
      </c>
      <c r="AD610" s="229">
        <f t="shared" ca="1" si="30"/>
        <v>0</v>
      </c>
      <c r="AE610" s="230" t="str">
        <f t="shared" ca="1" si="28"/>
        <v>0,00
0,00</v>
      </c>
    </row>
    <row r="611" spans="26:31" x14ac:dyDescent="0.25">
      <c r="Z611" s="33"/>
      <c r="AA611" s="228">
        <f t="shared" ca="1" si="27"/>
        <v>0</v>
      </c>
      <c r="AB611" s="228">
        <f t="shared" si="31"/>
        <v>615</v>
      </c>
      <c r="AC611" s="229">
        <f t="shared" ca="1" si="29"/>
        <v>0</v>
      </c>
      <c r="AD611" s="229">
        <f t="shared" ca="1" si="30"/>
        <v>0</v>
      </c>
      <c r="AE611" s="230" t="str">
        <f t="shared" ca="1" si="28"/>
        <v>0,00
0,00</v>
      </c>
    </row>
    <row r="612" spans="26:31" x14ac:dyDescent="0.25">
      <c r="Z612" s="33"/>
      <c r="AA612" s="228">
        <f t="shared" ca="1" si="27"/>
        <v>0</v>
      </c>
      <c r="AB612" s="228">
        <f t="shared" si="31"/>
        <v>616</v>
      </c>
      <c r="AC612" s="229">
        <f t="shared" ca="1" si="29"/>
        <v>0</v>
      </c>
      <c r="AD612" s="229">
        <f t="shared" ca="1" si="30"/>
        <v>0</v>
      </c>
      <c r="AE612" s="230" t="str">
        <f t="shared" ca="1" si="28"/>
        <v>0,00
0,00</v>
      </c>
    </row>
    <row r="613" spans="26:31" x14ac:dyDescent="0.25">
      <c r="Z613" s="33"/>
      <c r="AA613" s="228">
        <f t="shared" ca="1" si="27"/>
        <v>0</v>
      </c>
      <c r="AB613" s="228">
        <f t="shared" si="31"/>
        <v>617</v>
      </c>
      <c r="AC613" s="229">
        <f t="shared" ca="1" si="29"/>
        <v>0</v>
      </c>
      <c r="AD613" s="229">
        <f t="shared" ca="1" si="30"/>
        <v>0</v>
      </c>
      <c r="AE613" s="230" t="str">
        <f t="shared" ca="1" si="28"/>
        <v>0,00
0,00</v>
      </c>
    </row>
    <row r="614" spans="26:31" x14ac:dyDescent="0.25">
      <c r="Z614" s="33"/>
      <c r="AA614" s="228">
        <f t="shared" ca="1" si="27"/>
        <v>0</v>
      </c>
      <c r="AB614" s="228">
        <f t="shared" si="31"/>
        <v>618</v>
      </c>
      <c r="AC614" s="229">
        <f t="shared" ca="1" si="29"/>
        <v>0</v>
      </c>
      <c r="AD614" s="229">
        <f t="shared" ca="1" si="30"/>
        <v>0</v>
      </c>
      <c r="AE614" s="230" t="str">
        <f t="shared" ca="1" si="28"/>
        <v>0,00
0,00</v>
      </c>
    </row>
    <row r="615" spans="26:31" x14ac:dyDescent="0.25">
      <c r="Z615" s="33"/>
      <c r="AA615" s="228">
        <f t="shared" ca="1" si="27"/>
        <v>0</v>
      </c>
      <c r="AB615" s="228">
        <f t="shared" si="31"/>
        <v>619</v>
      </c>
      <c r="AC615" s="229">
        <f t="shared" ca="1" si="29"/>
        <v>0</v>
      </c>
      <c r="AD615" s="229">
        <f t="shared" ca="1" si="30"/>
        <v>0</v>
      </c>
      <c r="AE615" s="230" t="str">
        <f t="shared" ca="1" si="28"/>
        <v>0,00
0,00</v>
      </c>
    </row>
    <row r="616" spans="26:31" x14ac:dyDescent="0.25">
      <c r="Z616" s="33"/>
      <c r="AA616" s="228">
        <f t="shared" ca="1" si="27"/>
        <v>0</v>
      </c>
      <c r="AB616" s="228">
        <f t="shared" si="31"/>
        <v>620</v>
      </c>
      <c r="AC616" s="229">
        <f t="shared" ca="1" si="29"/>
        <v>0</v>
      </c>
      <c r="AD616" s="229">
        <f t="shared" ca="1" si="30"/>
        <v>0</v>
      </c>
      <c r="AE616" s="230" t="str">
        <f t="shared" ca="1" si="28"/>
        <v>0,00
0,00</v>
      </c>
    </row>
    <row r="617" spans="26:31" x14ac:dyDescent="0.25">
      <c r="Z617" s="33"/>
      <c r="AA617" s="228">
        <f t="shared" ca="1" si="27"/>
        <v>0</v>
      </c>
      <c r="AB617" s="228">
        <f t="shared" si="31"/>
        <v>621</v>
      </c>
      <c r="AC617" s="229">
        <f t="shared" ca="1" si="29"/>
        <v>0</v>
      </c>
      <c r="AD617" s="229">
        <f t="shared" ca="1" si="30"/>
        <v>0</v>
      </c>
      <c r="AE617" s="230" t="str">
        <f t="shared" ca="1" si="28"/>
        <v>0,00
0,00</v>
      </c>
    </row>
    <row r="618" spans="26:31" x14ac:dyDescent="0.25">
      <c r="Z618" s="33"/>
      <c r="AA618" s="228">
        <f t="shared" ca="1" si="27"/>
        <v>0</v>
      </c>
      <c r="AB618" s="228">
        <f t="shared" si="31"/>
        <v>622</v>
      </c>
      <c r="AC618" s="229">
        <f t="shared" ca="1" si="29"/>
        <v>0</v>
      </c>
      <c r="AD618" s="229">
        <f t="shared" ca="1" si="30"/>
        <v>0</v>
      </c>
      <c r="AE618" s="230" t="str">
        <f t="shared" ca="1" si="28"/>
        <v>0,00
0,00</v>
      </c>
    </row>
    <row r="619" spans="26:31" x14ac:dyDescent="0.25">
      <c r="Z619" s="33"/>
      <c r="AA619" s="228">
        <f t="shared" ca="1" si="27"/>
        <v>0</v>
      </c>
      <c r="AB619" s="228">
        <f t="shared" si="31"/>
        <v>623</v>
      </c>
      <c r="AC619" s="229">
        <f t="shared" ca="1" si="29"/>
        <v>0</v>
      </c>
      <c r="AD619" s="229">
        <f t="shared" ca="1" si="30"/>
        <v>0</v>
      </c>
      <c r="AE619" s="230" t="str">
        <f t="shared" ca="1" si="28"/>
        <v>0,00
0,00</v>
      </c>
    </row>
    <row r="620" spans="26:31" x14ac:dyDescent="0.25">
      <c r="Z620" s="33"/>
      <c r="AA620" s="228">
        <f t="shared" ca="1" si="27"/>
        <v>0</v>
      </c>
      <c r="AB620" s="228">
        <f t="shared" si="31"/>
        <v>624</v>
      </c>
      <c r="AC620" s="229">
        <f t="shared" ca="1" si="29"/>
        <v>0</v>
      </c>
      <c r="AD620" s="229">
        <f t="shared" ca="1" si="30"/>
        <v>0</v>
      </c>
      <c r="AE620" s="230" t="str">
        <f t="shared" ca="1" si="28"/>
        <v>0,00
0,00</v>
      </c>
    </row>
    <row r="621" spans="26:31" x14ac:dyDescent="0.25">
      <c r="Z621" s="33"/>
      <c r="AA621" s="228">
        <f t="shared" ca="1" si="27"/>
        <v>0</v>
      </c>
      <c r="AB621" s="228">
        <f t="shared" si="31"/>
        <v>625</v>
      </c>
      <c r="AC621" s="229">
        <f t="shared" ca="1" si="29"/>
        <v>0</v>
      </c>
      <c r="AD621" s="229">
        <f t="shared" ca="1" si="30"/>
        <v>0</v>
      </c>
      <c r="AE621" s="230" t="str">
        <f t="shared" ca="1" si="28"/>
        <v>0,00
0,00</v>
      </c>
    </row>
    <row r="622" spans="26:31" x14ac:dyDescent="0.25">
      <c r="Z622" s="33"/>
      <c r="AA622" s="228">
        <f t="shared" ca="1" si="27"/>
        <v>0</v>
      </c>
      <c r="AB622" s="228">
        <f t="shared" si="31"/>
        <v>626</v>
      </c>
      <c r="AC622" s="229">
        <f t="shared" ca="1" si="29"/>
        <v>0</v>
      </c>
      <c r="AD622" s="229">
        <f t="shared" ca="1" si="30"/>
        <v>0</v>
      </c>
      <c r="AE622" s="230" t="str">
        <f t="shared" ca="1" si="28"/>
        <v>0,00
0,00</v>
      </c>
    </row>
    <row r="623" spans="26:31" x14ac:dyDescent="0.25">
      <c r="Z623" s="33"/>
      <c r="AA623" s="228">
        <f t="shared" ca="1" si="27"/>
        <v>0</v>
      </c>
      <c r="AB623" s="228">
        <f t="shared" si="31"/>
        <v>627</v>
      </c>
      <c r="AC623" s="229">
        <f t="shared" ca="1" si="29"/>
        <v>0</v>
      </c>
      <c r="AD623" s="229">
        <f t="shared" ca="1" si="30"/>
        <v>0</v>
      </c>
      <c r="AE623" s="230" t="str">
        <f t="shared" ca="1" si="28"/>
        <v>0,00
0,00</v>
      </c>
    </row>
    <row r="624" spans="26:31" x14ac:dyDescent="0.25">
      <c r="Z624" s="33"/>
      <c r="AA624" s="228">
        <f t="shared" ca="1" si="27"/>
        <v>0</v>
      </c>
      <c r="AB624" s="228">
        <f t="shared" si="31"/>
        <v>628</v>
      </c>
      <c r="AC624" s="229">
        <f t="shared" ca="1" si="29"/>
        <v>0</v>
      </c>
      <c r="AD624" s="229">
        <f t="shared" ca="1" si="30"/>
        <v>0</v>
      </c>
      <c r="AE624" s="230" t="str">
        <f t="shared" ca="1" si="28"/>
        <v>0,00
0,00</v>
      </c>
    </row>
    <row r="625" spans="26:31" x14ac:dyDescent="0.25">
      <c r="Z625" s="33"/>
      <c r="AA625" s="228">
        <f t="shared" ca="1" si="27"/>
        <v>0</v>
      </c>
      <c r="AB625" s="228">
        <f t="shared" si="31"/>
        <v>629</v>
      </c>
      <c r="AC625" s="229">
        <f t="shared" ca="1" si="29"/>
        <v>0</v>
      </c>
      <c r="AD625" s="229">
        <f t="shared" ca="1" si="30"/>
        <v>0</v>
      </c>
      <c r="AE625" s="230" t="str">
        <f t="shared" ca="1" si="28"/>
        <v>0,00
0,00</v>
      </c>
    </row>
    <row r="626" spans="26:31" x14ac:dyDescent="0.25">
      <c r="Z626" s="33"/>
      <c r="AA626" s="228">
        <f t="shared" ca="1" si="27"/>
        <v>0</v>
      </c>
      <c r="AB626" s="228">
        <f t="shared" si="31"/>
        <v>630</v>
      </c>
      <c r="AC626" s="229">
        <f t="shared" ca="1" si="29"/>
        <v>0</v>
      </c>
      <c r="AD626" s="229">
        <f t="shared" ca="1" si="30"/>
        <v>0</v>
      </c>
      <c r="AE626" s="230" t="str">
        <f t="shared" ca="1" si="28"/>
        <v>0,00
0,00</v>
      </c>
    </row>
    <row r="627" spans="26:31" x14ac:dyDescent="0.25">
      <c r="Z627" s="33"/>
      <c r="AA627" s="228">
        <f t="shared" ca="1" si="27"/>
        <v>0</v>
      </c>
      <c r="AB627" s="228">
        <f t="shared" si="31"/>
        <v>631</v>
      </c>
      <c r="AC627" s="229">
        <f t="shared" ca="1" si="29"/>
        <v>0</v>
      </c>
      <c r="AD627" s="229">
        <f t="shared" ca="1" si="30"/>
        <v>0</v>
      </c>
      <c r="AE627" s="230" t="str">
        <f t="shared" ca="1" si="28"/>
        <v>0,00
0,00</v>
      </c>
    </row>
    <row r="628" spans="26:31" x14ac:dyDescent="0.25">
      <c r="Z628" s="33"/>
      <c r="AA628" s="228">
        <f t="shared" ca="1" si="27"/>
        <v>0</v>
      </c>
      <c r="AB628" s="228">
        <f t="shared" si="31"/>
        <v>632</v>
      </c>
      <c r="AC628" s="229">
        <f t="shared" ca="1" si="29"/>
        <v>0</v>
      </c>
      <c r="AD628" s="229">
        <f t="shared" ca="1" si="30"/>
        <v>0</v>
      </c>
      <c r="AE628" s="230" t="str">
        <f t="shared" ca="1" si="28"/>
        <v>0,00
0,00</v>
      </c>
    </row>
    <row r="629" spans="26:31" x14ac:dyDescent="0.25">
      <c r="Z629" s="33"/>
      <c r="AA629" s="228">
        <f t="shared" ca="1" si="27"/>
        <v>0</v>
      </c>
      <c r="AB629" s="228">
        <f t="shared" si="31"/>
        <v>633</v>
      </c>
      <c r="AC629" s="229">
        <f t="shared" ca="1" si="29"/>
        <v>0</v>
      </c>
      <c r="AD629" s="229">
        <f t="shared" ca="1" si="30"/>
        <v>0</v>
      </c>
      <c r="AE629" s="230" t="str">
        <f t="shared" ca="1" si="28"/>
        <v>0,00
0,00</v>
      </c>
    </row>
    <row r="630" spans="26:31" x14ac:dyDescent="0.25">
      <c r="Z630" s="33"/>
      <c r="AA630" s="228">
        <f t="shared" ca="1" si="27"/>
        <v>0</v>
      </c>
      <c r="AB630" s="228">
        <f t="shared" si="31"/>
        <v>634</v>
      </c>
      <c r="AC630" s="229">
        <f t="shared" ca="1" si="29"/>
        <v>0</v>
      </c>
      <c r="AD630" s="229">
        <f t="shared" ca="1" si="30"/>
        <v>0</v>
      </c>
      <c r="AE630" s="230" t="str">
        <f t="shared" ca="1" si="28"/>
        <v>0,00
0,00</v>
      </c>
    </row>
    <row r="631" spans="26:31" x14ac:dyDescent="0.25">
      <c r="Z631" s="33"/>
      <c r="AA631" s="228">
        <f t="shared" ca="1" si="27"/>
        <v>0</v>
      </c>
      <c r="AB631" s="228">
        <f t="shared" si="31"/>
        <v>635</v>
      </c>
      <c r="AC631" s="229">
        <f t="shared" ca="1" si="29"/>
        <v>0</v>
      </c>
      <c r="AD631" s="229">
        <f t="shared" ca="1" si="30"/>
        <v>0</v>
      </c>
      <c r="AE631" s="230" t="str">
        <f t="shared" ca="1" si="28"/>
        <v>0,00
0,00</v>
      </c>
    </row>
    <row r="632" spans="26:31" x14ac:dyDescent="0.25">
      <c r="Z632" s="33"/>
      <c r="AA632" s="228">
        <f t="shared" ca="1" si="27"/>
        <v>0</v>
      </c>
      <c r="AB632" s="228">
        <f t="shared" si="31"/>
        <v>636</v>
      </c>
      <c r="AC632" s="229">
        <f t="shared" ca="1" si="29"/>
        <v>0</v>
      </c>
      <c r="AD632" s="229">
        <f t="shared" ca="1" si="30"/>
        <v>0</v>
      </c>
      <c r="AE632" s="230" t="str">
        <f t="shared" ca="1" si="28"/>
        <v>0,00
0,00</v>
      </c>
    </row>
    <row r="633" spans="26:31" x14ac:dyDescent="0.25">
      <c r="Z633" s="33"/>
      <c r="AA633" s="228">
        <f t="shared" ca="1" si="27"/>
        <v>0</v>
      </c>
      <c r="AB633" s="228">
        <f t="shared" si="31"/>
        <v>637</v>
      </c>
      <c r="AC633" s="229">
        <f t="shared" ca="1" si="29"/>
        <v>0</v>
      </c>
      <c r="AD633" s="229">
        <f t="shared" ca="1" si="30"/>
        <v>0</v>
      </c>
      <c r="AE633" s="230" t="str">
        <f t="shared" ca="1" si="28"/>
        <v>0,00
0,00</v>
      </c>
    </row>
    <row r="634" spans="26:31" x14ac:dyDescent="0.25">
      <c r="Z634" s="33"/>
      <c r="AA634" s="228">
        <f t="shared" ca="1" si="27"/>
        <v>0</v>
      </c>
      <c r="AB634" s="228">
        <f t="shared" si="31"/>
        <v>638</v>
      </c>
      <c r="AC634" s="229">
        <f t="shared" ca="1" si="29"/>
        <v>0</v>
      </c>
      <c r="AD634" s="229">
        <f t="shared" ca="1" si="30"/>
        <v>0</v>
      </c>
      <c r="AE634" s="230" t="str">
        <f t="shared" ca="1" si="28"/>
        <v>0,00
0,00</v>
      </c>
    </row>
    <row r="635" spans="26:31" x14ac:dyDescent="0.25">
      <c r="Z635" s="33"/>
      <c r="AA635" s="228">
        <f t="shared" ca="1" si="27"/>
        <v>0</v>
      </c>
      <c r="AB635" s="228">
        <f t="shared" si="31"/>
        <v>639</v>
      </c>
      <c r="AC635" s="229">
        <f t="shared" ca="1" si="29"/>
        <v>0</v>
      </c>
      <c r="AD635" s="229">
        <f t="shared" ca="1" si="30"/>
        <v>0</v>
      </c>
      <c r="AE635" s="230" t="str">
        <f t="shared" ca="1" si="28"/>
        <v>0,00
0,00</v>
      </c>
    </row>
    <row r="636" spans="26:31" x14ac:dyDescent="0.25">
      <c r="Z636" s="33"/>
      <c r="AA636" s="228">
        <f t="shared" ca="1" si="27"/>
        <v>0</v>
      </c>
      <c r="AB636" s="228">
        <f t="shared" si="31"/>
        <v>640</v>
      </c>
      <c r="AC636" s="229">
        <f t="shared" ca="1" si="29"/>
        <v>0</v>
      </c>
      <c r="AD636" s="229">
        <f t="shared" ca="1" si="30"/>
        <v>0</v>
      </c>
      <c r="AE636" s="230" t="str">
        <f t="shared" ca="1" si="28"/>
        <v>0,00
0,00</v>
      </c>
    </row>
    <row r="637" spans="26:31" x14ac:dyDescent="0.25">
      <c r="Z637" s="33"/>
      <c r="AA637" s="228">
        <f t="shared" ca="1" si="27"/>
        <v>0</v>
      </c>
      <c r="AB637" s="228">
        <f t="shared" si="31"/>
        <v>641</v>
      </c>
      <c r="AC637" s="229">
        <f t="shared" ca="1" si="29"/>
        <v>0</v>
      </c>
      <c r="AD637" s="229">
        <f t="shared" ca="1" si="30"/>
        <v>0</v>
      </c>
      <c r="AE637" s="230" t="str">
        <f t="shared" ca="1" si="28"/>
        <v>0,00
0,00</v>
      </c>
    </row>
    <row r="638" spans="26:31" x14ac:dyDescent="0.25">
      <c r="Z638" s="33"/>
      <c r="AA638" s="228">
        <f t="shared" ca="1" si="27"/>
        <v>0</v>
      </c>
      <c r="AB638" s="228">
        <f t="shared" si="31"/>
        <v>642</v>
      </c>
      <c r="AC638" s="229">
        <f t="shared" ca="1" si="29"/>
        <v>0</v>
      </c>
      <c r="AD638" s="229">
        <f t="shared" ca="1" si="30"/>
        <v>0</v>
      </c>
      <c r="AE638" s="230" t="str">
        <f t="shared" ca="1" si="28"/>
        <v>0,00
0,00</v>
      </c>
    </row>
    <row r="639" spans="26:31" x14ac:dyDescent="0.25">
      <c r="Z639" s="33"/>
      <c r="AA639" s="228">
        <f t="shared" ca="1" si="27"/>
        <v>0</v>
      </c>
      <c r="AB639" s="228">
        <f t="shared" ref="AB639:AB702" si="32">+AB638+1</f>
        <v>643</v>
      </c>
      <c r="AC639" s="229">
        <f t="shared" ca="1" si="29"/>
        <v>0</v>
      </c>
      <c r="AD639" s="229">
        <f t="shared" ca="1" si="30"/>
        <v>0</v>
      </c>
      <c r="AE639" s="230" t="str">
        <f t="shared" ca="1" si="28"/>
        <v>0,00
0,00</v>
      </c>
    </row>
    <row r="640" spans="26:31" x14ac:dyDescent="0.25">
      <c r="Z640" s="33"/>
      <c r="AA640" s="228">
        <f t="shared" ca="1" si="27"/>
        <v>0</v>
      </c>
      <c r="AB640" s="228">
        <f t="shared" si="32"/>
        <v>644</v>
      </c>
      <c r="AC640" s="229">
        <f t="shared" ca="1" si="29"/>
        <v>0</v>
      </c>
      <c r="AD640" s="229">
        <f t="shared" ca="1" si="30"/>
        <v>0</v>
      </c>
      <c r="AE640" s="230" t="str">
        <f t="shared" ca="1" si="28"/>
        <v>0,00
0,00</v>
      </c>
    </row>
    <row r="641" spans="26:31" x14ac:dyDescent="0.25">
      <c r="Z641" s="33"/>
      <c r="AA641" s="228">
        <f t="shared" ca="1" si="27"/>
        <v>0</v>
      </c>
      <c r="AB641" s="228">
        <f t="shared" si="32"/>
        <v>645</v>
      </c>
      <c r="AC641" s="229">
        <f t="shared" ca="1" si="29"/>
        <v>0</v>
      </c>
      <c r="AD641" s="229">
        <f t="shared" ca="1" si="30"/>
        <v>0</v>
      </c>
      <c r="AE641" s="230" t="str">
        <f t="shared" ca="1" si="28"/>
        <v>0,00
0,00</v>
      </c>
    </row>
    <row r="642" spans="26:31" x14ac:dyDescent="0.25">
      <c r="Z642" s="33"/>
      <c r="AA642" s="228">
        <f t="shared" ca="1" si="27"/>
        <v>0</v>
      </c>
      <c r="AB642" s="228">
        <f t="shared" si="32"/>
        <v>646</v>
      </c>
      <c r="AC642" s="229">
        <f t="shared" ca="1" si="29"/>
        <v>0</v>
      </c>
      <c r="AD642" s="229">
        <f t="shared" ca="1" si="30"/>
        <v>0</v>
      </c>
      <c r="AE642" s="230" t="str">
        <f t="shared" ca="1" si="28"/>
        <v>0,00
0,00</v>
      </c>
    </row>
    <row r="643" spans="26:31" x14ac:dyDescent="0.25">
      <c r="Z643" s="33"/>
      <c r="AA643" s="228">
        <f t="shared" ca="1" si="27"/>
        <v>0</v>
      </c>
      <c r="AB643" s="228">
        <f t="shared" si="32"/>
        <v>647</v>
      </c>
      <c r="AC643" s="229">
        <f t="shared" ca="1" si="29"/>
        <v>0</v>
      </c>
      <c r="AD643" s="229">
        <f t="shared" ca="1" si="30"/>
        <v>0</v>
      </c>
      <c r="AE643" s="230" t="str">
        <f t="shared" ca="1" si="28"/>
        <v>0,00
0,00</v>
      </c>
    </row>
    <row r="644" spans="26:31" x14ac:dyDescent="0.25">
      <c r="Z644" s="33"/>
      <c r="AA644" s="228">
        <f t="shared" ca="1" si="27"/>
        <v>0</v>
      </c>
      <c r="AB644" s="228">
        <f t="shared" si="32"/>
        <v>648</v>
      </c>
      <c r="AC644" s="229">
        <f t="shared" ca="1" si="29"/>
        <v>0</v>
      </c>
      <c r="AD644" s="229">
        <f t="shared" ca="1" si="30"/>
        <v>0</v>
      </c>
      <c r="AE644" s="230" t="str">
        <f t="shared" ca="1" si="28"/>
        <v>0,00
0,00</v>
      </c>
    </row>
    <row r="645" spans="26:31" x14ac:dyDescent="0.25">
      <c r="Z645" s="33"/>
      <c r="AA645" s="228">
        <f t="shared" ca="1" si="27"/>
        <v>0</v>
      </c>
      <c r="AB645" s="228">
        <f t="shared" si="32"/>
        <v>649</v>
      </c>
      <c r="AC645" s="229">
        <f t="shared" ca="1" si="29"/>
        <v>0</v>
      </c>
      <c r="AD645" s="229">
        <f t="shared" ca="1" si="30"/>
        <v>0</v>
      </c>
      <c r="AE645" s="230" t="str">
        <f t="shared" ca="1" si="28"/>
        <v>0,00
0,00</v>
      </c>
    </row>
    <row r="646" spans="26:31" x14ac:dyDescent="0.25">
      <c r="Z646" s="33"/>
      <c r="AA646" s="228">
        <f t="shared" ca="1" si="27"/>
        <v>0</v>
      </c>
      <c r="AB646" s="228">
        <f t="shared" si="32"/>
        <v>650</v>
      </c>
      <c r="AC646" s="229">
        <f t="shared" ca="1" si="29"/>
        <v>0</v>
      </c>
      <c r="AD646" s="229">
        <f t="shared" ca="1" si="30"/>
        <v>0</v>
      </c>
      <c r="AE646" s="230" t="str">
        <f t="shared" ca="1" si="28"/>
        <v>0,00
0,00</v>
      </c>
    </row>
    <row r="647" spans="26:31" x14ac:dyDescent="0.25">
      <c r="Z647" s="33"/>
      <c r="AA647" s="228">
        <f t="shared" ca="1" si="27"/>
        <v>0</v>
      </c>
      <c r="AB647" s="228">
        <f t="shared" si="32"/>
        <v>651</v>
      </c>
      <c r="AC647" s="229">
        <f t="shared" ca="1" si="29"/>
        <v>0</v>
      </c>
      <c r="AD647" s="229">
        <f t="shared" ca="1" si="30"/>
        <v>0</v>
      </c>
      <c r="AE647" s="230" t="str">
        <f t="shared" ca="1" si="28"/>
        <v>0,00
0,00</v>
      </c>
    </row>
    <row r="648" spans="26:31" x14ac:dyDescent="0.25">
      <c r="Z648" s="33"/>
      <c r="AA648" s="228">
        <f t="shared" ca="1" si="27"/>
        <v>0</v>
      </c>
      <c r="AB648" s="228">
        <f t="shared" si="32"/>
        <v>652</v>
      </c>
      <c r="AC648" s="229">
        <f t="shared" ca="1" si="29"/>
        <v>0</v>
      </c>
      <c r="AD648" s="229">
        <f t="shared" ca="1" si="30"/>
        <v>0</v>
      </c>
      <c r="AE648" s="230" t="str">
        <f t="shared" ca="1" si="28"/>
        <v>0,00
0,00</v>
      </c>
    </row>
    <row r="649" spans="26:31" x14ac:dyDescent="0.25">
      <c r="Z649" s="33"/>
      <c r="AA649" s="228">
        <f t="shared" ca="1" si="27"/>
        <v>0</v>
      </c>
      <c r="AB649" s="228">
        <f t="shared" si="32"/>
        <v>653</v>
      </c>
      <c r="AC649" s="229">
        <f t="shared" ca="1" si="29"/>
        <v>0</v>
      </c>
      <c r="AD649" s="229">
        <f t="shared" ca="1" si="30"/>
        <v>0</v>
      </c>
      <c r="AE649" s="230" t="str">
        <f t="shared" ca="1" si="28"/>
        <v>0,00
0,00</v>
      </c>
    </row>
    <row r="650" spans="26:31" x14ac:dyDescent="0.25">
      <c r="Z650" s="33"/>
      <c r="AA650" s="228">
        <f t="shared" ca="1" si="27"/>
        <v>0</v>
      </c>
      <c r="AB650" s="228">
        <f t="shared" si="32"/>
        <v>654</v>
      </c>
      <c r="AC650" s="229">
        <f t="shared" ca="1" si="29"/>
        <v>0</v>
      </c>
      <c r="AD650" s="229">
        <f t="shared" ca="1" si="30"/>
        <v>0</v>
      </c>
      <c r="AE650" s="230" t="str">
        <f t="shared" ca="1" si="28"/>
        <v>0,00
0,00</v>
      </c>
    </row>
    <row r="651" spans="26:31" x14ac:dyDescent="0.25">
      <c r="Z651" s="33"/>
      <c r="AA651" s="228">
        <f t="shared" ca="1" si="27"/>
        <v>0</v>
      </c>
      <c r="AB651" s="228">
        <f t="shared" si="32"/>
        <v>655</v>
      </c>
      <c r="AC651" s="229">
        <f t="shared" ca="1" si="29"/>
        <v>0</v>
      </c>
      <c r="AD651" s="229">
        <f t="shared" ca="1" si="30"/>
        <v>0</v>
      </c>
      <c r="AE651" s="230" t="str">
        <f t="shared" ca="1" si="28"/>
        <v>0,00
0,00</v>
      </c>
    </row>
    <row r="652" spans="26:31" x14ac:dyDescent="0.25">
      <c r="Z652" s="33"/>
      <c r="AA652" s="228">
        <f t="shared" ca="1" si="27"/>
        <v>0</v>
      </c>
      <c r="AB652" s="228">
        <f t="shared" si="32"/>
        <v>656</v>
      </c>
      <c r="AC652" s="229">
        <f t="shared" ca="1" si="29"/>
        <v>0</v>
      </c>
      <c r="AD652" s="229">
        <f t="shared" ca="1" si="30"/>
        <v>0</v>
      </c>
      <c r="AE652" s="230" t="str">
        <f t="shared" ca="1" si="28"/>
        <v>0,00
0,00</v>
      </c>
    </row>
    <row r="653" spans="26:31" x14ac:dyDescent="0.25">
      <c r="Z653" s="33"/>
      <c r="AA653" s="228">
        <f t="shared" ca="1" si="27"/>
        <v>0</v>
      </c>
      <c r="AB653" s="228">
        <f t="shared" si="32"/>
        <v>657</v>
      </c>
      <c r="AC653" s="229">
        <f t="shared" ca="1" si="29"/>
        <v>0</v>
      </c>
      <c r="AD653" s="229">
        <f t="shared" ca="1" si="30"/>
        <v>0</v>
      </c>
      <c r="AE653" s="230" t="str">
        <f t="shared" ca="1" si="28"/>
        <v>0,00
0,00</v>
      </c>
    </row>
    <row r="654" spans="26:31" x14ac:dyDescent="0.25">
      <c r="Z654" s="33"/>
      <c r="AA654" s="228">
        <f t="shared" ca="1" si="27"/>
        <v>0</v>
      </c>
      <c r="AB654" s="228">
        <f t="shared" si="32"/>
        <v>658</v>
      </c>
      <c r="AC654" s="229">
        <f t="shared" ca="1" si="29"/>
        <v>0</v>
      </c>
      <c r="AD654" s="229">
        <f t="shared" ca="1" si="30"/>
        <v>0</v>
      </c>
      <c r="AE654" s="230" t="str">
        <f t="shared" ca="1" si="28"/>
        <v>0,00
0,00</v>
      </c>
    </row>
    <row r="655" spans="26:31" x14ac:dyDescent="0.25">
      <c r="Z655" s="33"/>
      <c r="AA655" s="228">
        <f t="shared" ca="1" si="27"/>
        <v>0</v>
      </c>
      <c r="AB655" s="228">
        <f t="shared" si="32"/>
        <v>659</v>
      </c>
      <c r="AC655" s="229">
        <f t="shared" ca="1" si="29"/>
        <v>0</v>
      </c>
      <c r="AD655" s="229">
        <f t="shared" ca="1" si="30"/>
        <v>0</v>
      </c>
      <c r="AE655" s="230" t="str">
        <f t="shared" ca="1" si="28"/>
        <v>0,00
0,00</v>
      </c>
    </row>
    <row r="656" spans="26:31" x14ac:dyDescent="0.25">
      <c r="Z656" s="33"/>
      <c r="AA656" s="228">
        <f t="shared" ca="1" si="27"/>
        <v>0</v>
      </c>
      <c r="AB656" s="228">
        <f t="shared" si="32"/>
        <v>660</v>
      </c>
      <c r="AC656" s="229">
        <f t="shared" ca="1" si="29"/>
        <v>0</v>
      </c>
      <c r="AD656" s="229">
        <f t="shared" ca="1" si="30"/>
        <v>0</v>
      </c>
      <c r="AE656" s="230" t="str">
        <f t="shared" ca="1" si="28"/>
        <v>0,00
0,00</v>
      </c>
    </row>
    <row r="657" spans="26:31" x14ac:dyDescent="0.25">
      <c r="Z657" s="33"/>
      <c r="AA657" s="228">
        <f t="shared" ca="1" si="27"/>
        <v>0</v>
      </c>
      <c r="AB657" s="228">
        <f t="shared" si="32"/>
        <v>661</v>
      </c>
      <c r="AC657" s="229">
        <f t="shared" ca="1" si="29"/>
        <v>0</v>
      </c>
      <c r="AD657" s="229">
        <f t="shared" ca="1" si="30"/>
        <v>0</v>
      </c>
      <c r="AE657" s="230" t="str">
        <f t="shared" ca="1" si="28"/>
        <v>0,00
0,00</v>
      </c>
    </row>
    <row r="658" spans="26:31" x14ac:dyDescent="0.25">
      <c r="Z658" s="33"/>
      <c r="AA658" s="228">
        <f t="shared" ca="1" si="27"/>
        <v>0</v>
      </c>
      <c r="AB658" s="228">
        <f t="shared" si="32"/>
        <v>662</v>
      </c>
      <c r="AC658" s="229">
        <f t="shared" ca="1" si="29"/>
        <v>0</v>
      </c>
      <c r="AD658" s="229">
        <f t="shared" ca="1" si="30"/>
        <v>0</v>
      </c>
      <c r="AE658" s="230" t="str">
        <f t="shared" ca="1" si="28"/>
        <v>0,00
0,00</v>
      </c>
    </row>
    <row r="659" spans="26:31" x14ac:dyDescent="0.25">
      <c r="Z659" s="33"/>
      <c r="AA659" s="228">
        <f t="shared" ca="1" si="27"/>
        <v>0</v>
      </c>
      <c r="AB659" s="228">
        <f t="shared" si="32"/>
        <v>663</v>
      </c>
      <c r="AC659" s="229">
        <f t="shared" ca="1" si="29"/>
        <v>0</v>
      </c>
      <c r="AD659" s="229">
        <f t="shared" ca="1" si="30"/>
        <v>0</v>
      </c>
      <c r="AE659" s="230" t="str">
        <f t="shared" ca="1" si="28"/>
        <v>0,00
0,00</v>
      </c>
    </row>
    <row r="660" spans="26:31" x14ac:dyDescent="0.25">
      <c r="Z660" s="33"/>
      <c r="AA660" s="228">
        <f t="shared" ca="1" si="27"/>
        <v>0</v>
      </c>
      <c r="AB660" s="228">
        <f t="shared" si="32"/>
        <v>664</v>
      </c>
      <c r="AC660" s="229">
        <f t="shared" ca="1" si="29"/>
        <v>0</v>
      </c>
      <c r="AD660" s="229">
        <f t="shared" ca="1" si="30"/>
        <v>0</v>
      </c>
      <c r="AE660" s="230" t="str">
        <f t="shared" ca="1" si="28"/>
        <v>0,00
0,00</v>
      </c>
    </row>
    <row r="661" spans="26:31" x14ac:dyDescent="0.25">
      <c r="Z661" s="33"/>
      <c r="AA661" s="228">
        <f t="shared" ca="1" si="27"/>
        <v>0</v>
      </c>
      <c r="AB661" s="228">
        <f t="shared" si="32"/>
        <v>665</v>
      </c>
      <c r="AC661" s="229">
        <f t="shared" ca="1" si="29"/>
        <v>0</v>
      </c>
      <c r="AD661" s="229">
        <f t="shared" ca="1" si="30"/>
        <v>0</v>
      </c>
      <c r="AE661" s="230" t="str">
        <f t="shared" ca="1" si="28"/>
        <v>0,00
0,00</v>
      </c>
    </row>
    <row r="662" spans="26:31" x14ac:dyDescent="0.25">
      <c r="Z662" s="33"/>
      <c r="AA662" s="228">
        <f t="shared" ca="1" si="27"/>
        <v>0</v>
      </c>
      <c r="AB662" s="228">
        <f t="shared" si="32"/>
        <v>666</v>
      </c>
      <c r="AC662" s="229">
        <f t="shared" ca="1" si="29"/>
        <v>0</v>
      </c>
      <c r="AD662" s="229">
        <f t="shared" ca="1" si="30"/>
        <v>0</v>
      </c>
      <c r="AE662" s="230" t="str">
        <f t="shared" ca="1" si="28"/>
        <v>0,00
0,00</v>
      </c>
    </row>
    <row r="663" spans="26:31" x14ac:dyDescent="0.25">
      <c r="Z663" s="33"/>
      <c r="AA663" s="228">
        <f t="shared" ca="1" si="27"/>
        <v>0</v>
      </c>
      <c r="AB663" s="228">
        <f t="shared" si="32"/>
        <v>667</v>
      </c>
      <c r="AC663" s="229">
        <f t="shared" ca="1" si="29"/>
        <v>0</v>
      </c>
      <c r="AD663" s="229">
        <f t="shared" ca="1" si="30"/>
        <v>0</v>
      </c>
      <c r="AE663" s="230" t="str">
        <f t="shared" ca="1" si="28"/>
        <v>0,00
0,00</v>
      </c>
    </row>
    <row r="664" spans="26:31" x14ac:dyDescent="0.25">
      <c r="Z664" s="33"/>
      <c r="AA664" s="228">
        <f t="shared" ca="1" si="27"/>
        <v>0</v>
      </c>
      <c r="AB664" s="228">
        <f t="shared" si="32"/>
        <v>668</v>
      </c>
      <c r="AC664" s="229">
        <f t="shared" ca="1" si="29"/>
        <v>0</v>
      </c>
      <c r="AD664" s="229">
        <f t="shared" ca="1" si="30"/>
        <v>0</v>
      </c>
      <c r="AE664" s="230" t="str">
        <f t="shared" ca="1" si="28"/>
        <v>0,00
0,00</v>
      </c>
    </row>
    <row r="665" spans="26:31" x14ac:dyDescent="0.25">
      <c r="Z665" s="33"/>
      <c r="AA665" s="228">
        <f t="shared" ca="1" si="27"/>
        <v>0</v>
      </c>
      <c r="AB665" s="228">
        <f t="shared" si="32"/>
        <v>669</v>
      </c>
      <c r="AC665" s="229">
        <f t="shared" ca="1" si="29"/>
        <v>0</v>
      </c>
      <c r="AD665" s="229">
        <f t="shared" ca="1" si="30"/>
        <v>0</v>
      </c>
      <c r="AE665" s="230" t="str">
        <f t="shared" ca="1" si="28"/>
        <v>0,00
0,00</v>
      </c>
    </row>
    <row r="666" spans="26:31" x14ac:dyDescent="0.25">
      <c r="Z666" s="33"/>
      <c r="AA666" s="228">
        <f t="shared" ca="1" si="27"/>
        <v>0</v>
      </c>
      <c r="AB666" s="228">
        <f t="shared" si="32"/>
        <v>670</v>
      </c>
      <c r="AC666" s="229">
        <f t="shared" ca="1" si="29"/>
        <v>0</v>
      </c>
      <c r="AD666" s="229">
        <f t="shared" ca="1" si="30"/>
        <v>0</v>
      </c>
      <c r="AE666" s="230" t="str">
        <f t="shared" ca="1" si="28"/>
        <v>0,00
0,00</v>
      </c>
    </row>
    <row r="667" spans="26:31" x14ac:dyDescent="0.25">
      <c r="Z667" s="33"/>
      <c r="AA667" s="228">
        <f t="shared" ca="1" si="27"/>
        <v>0</v>
      </c>
      <c r="AB667" s="228">
        <f t="shared" si="32"/>
        <v>671</v>
      </c>
      <c r="AC667" s="229">
        <f t="shared" ca="1" si="29"/>
        <v>0</v>
      </c>
      <c r="AD667" s="229">
        <f t="shared" ca="1" si="30"/>
        <v>0</v>
      </c>
      <c r="AE667" s="230" t="str">
        <f t="shared" ca="1" si="28"/>
        <v>0,00
0,00</v>
      </c>
    </row>
    <row r="668" spans="26:31" x14ac:dyDescent="0.25">
      <c r="Z668" s="33"/>
      <c r="AA668" s="228">
        <f t="shared" ca="1" si="27"/>
        <v>0</v>
      </c>
      <c r="AB668" s="228">
        <f t="shared" si="32"/>
        <v>672</v>
      </c>
      <c r="AC668" s="229">
        <f t="shared" ca="1" si="29"/>
        <v>0</v>
      </c>
      <c r="AD668" s="229">
        <f t="shared" ca="1" si="30"/>
        <v>0</v>
      </c>
      <c r="AE668" s="230" t="str">
        <f t="shared" ca="1" si="28"/>
        <v>0,00
0,00</v>
      </c>
    </row>
    <row r="669" spans="26:31" x14ac:dyDescent="0.25">
      <c r="Z669" s="33"/>
      <c r="AA669" s="228">
        <f t="shared" ca="1" si="27"/>
        <v>0</v>
      </c>
      <c r="AB669" s="228">
        <f t="shared" si="32"/>
        <v>673</v>
      </c>
      <c r="AC669" s="229">
        <f t="shared" ca="1" si="29"/>
        <v>0</v>
      </c>
      <c r="AD669" s="229">
        <f t="shared" ca="1" si="30"/>
        <v>0</v>
      </c>
      <c r="AE669" s="230" t="str">
        <f t="shared" ca="1" si="28"/>
        <v>0,00
0,00</v>
      </c>
    </row>
    <row r="670" spans="26:31" x14ac:dyDescent="0.25">
      <c r="Z670" s="33"/>
      <c r="AA670" s="228">
        <f t="shared" ca="1" si="27"/>
        <v>0</v>
      </c>
      <c r="AB670" s="228">
        <f t="shared" si="32"/>
        <v>674</v>
      </c>
      <c r="AC670" s="229">
        <f t="shared" ca="1" si="29"/>
        <v>0</v>
      </c>
      <c r="AD670" s="229">
        <f t="shared" ca="1" si="30"/>
        <v>0</v>
      </c>
      <c r="AE670" s="230" t="str">
        <f t="shared" ca="1" si="28"/>
        <v>0,00
0,00</v>
      </c>
    </row>
    <row r="671" spans="26:31" x14ac:dyDescent="0.25">
      <c r="Z671" s="33"/>
      <c r="AA671" s="228">
        <f t="shared" ca="1" si="27"/>
        <v>0</v>
      </c>
      <c r="AB671" s="228">
        <f t="shared" si="32"/>
        <v>675</v>
      </c>
      <c r="AC671" s="229">
        <f t="shared" ca="1" si="29"/>
        <v>0</v>
      </c>
      <c r="AD671" s="229">
        <f t="shared" ca="1" si="30"/>
        <v>0</v>
      </c>
      <c r="AE671" s="230" t="str">
        <f t="shared" ca="1" si="28"/>
        <v>0,00
0,00</v>
      </c>
    </row>
    <row r="672" spans="26:31" x14ac:dyDescent="0.25">
      <c r="Z672" s="33"/>
      <c r="AA672" s="228">
        <f t="shared" ca="1" si="27"/>
        <v>0</v>
      </c>
      <c r="AB672" s="228">
        <f t="shared" si="32"/>
        <v>676</v>
      </c>
      <c r="AC672" s="229">
        <f t="shared" ca="1" si="29"/>
        <v>0</v>
      </c>
      <c r="AD672" s="229">
        <f t="shared" ca="1" si="30"/>
        <v>0</v>
      </c>
      <c r="AE672" s="230" t="str">
        <f t="shared" ca="1" si="28"/>
        <v>0,00
0,00</v>
      </c>
    </row>
    <row r="673" spans="26:31" x14ac:dyDescent="0.25">
      <c r="Z673" s="33"/>
      <c r="AA673" s="228">
        <f t="shared" ca="1" si="27"/>
        <v>0</v>
      </c>
      <c r="AB673" s="228">
        <f t="shared" si="32"/>
        <v>677</v>
      </c>
      <c r="AC673" s="229">
        <f t="shared" ca="1" si="29"/>
        <v>0</v>
      </c>
      <c r="AD673" s="229">
        <f t="shared" ca="1" si="30"/>
        <v>0</v>
      </c>
      <c r="AE673" s="230" t="str">
        <f t="shared" ca="1" si="28"/>
        <v>0,00
0,00</v>
      </c>
    </row>
    <row r="674" spans="26:31" x14ac:dyDescent="0.25">
      <c r="Z674" s="33"/>
      <c r="AA674" s="228">
        <f t="shared" ca="1" si="27"/>
        <v>0</v>
      </c>
      <c r="AB674" s="228">
        <f t="shared" si="32"/>
        <v>678</v>
      </c>
      <c r="AC674" s="229">
        <f t="shared" ca="1" si="29"/>
        <v>0</v>
      </c>
      <c r="AD674" s="229">
        <f t="shared" ca="1" si="30"/>
        <v>0</v>
      </c>
      <c r="AE674" s="230" t="str">
        <f t="shared" ca="1" si="28"/>
        <v>0,00
0,00</v>
      </c>
    </row>
    <row r="675" spans="26:31" x14ac:dyDescent="0.25">
      <c r="Z675" s="33"/>
      <c r="AA675" s="228">
        <f t="shared" ca="1" si="27"/>
        <v>0</v>
      </c>
      <c r="AB675" s="228">
        <f t="shared" si="32"/>
        <v>679</v>
      </c>
      <c r="AC675" s="229">
        <f t="shared" ca="1" si="29"/>
        <v>0</v>
      </c>
      <c r="AD675" s="229">
        <f t="shared" ca="1" si="30"/>
        <v>0</v>
      </c>
      <c r="AE675" s="230" t="str">
        <f t="shared" ca="1" si="28"/>
        <v>0,00
0,00</v>
      </c>
    </row>
    <row r="676" spans="26:31" x14ac:dyDescent="0.25">
      <c r="Z676" s="33"/>
      <c r="AA676" s="228">
        <f t="shared" ca="1" si="27"/>
        <v>0</v>
      </c>
      <c r="AB676" s="228">
        <f t="shared" si="32"/>
        <v>680</v>
      </c>
      <c r="AC676" s="229">
        <f t="shared" ca="1" si="29"/>
        <v>0</v>
      </c>
      <c r="AD676" s="229">
        <f t="shared" ca="1" si="30"/>
        <v>0</v>
      </c>
      <c r="AE676" s="230" t="str">
        <f t="shared" ca="1" si="28"/>
        <v>0,00
0,00</v>
      </c>
    </row>
    <row r="677" spans="26:31" x14ac:dyDescent="0.25">
      <c r="Z677" s="33"/>
      <c r="AA677" s="228">
        <f t="shared" ca="1" si="27"/>
        <v>0</v>
      </c>
      <c r="AB677" s="228">
        <f t="shared" si="32"/>
        <v>681</v>
      </c>
      <c r="AC677" s="229">
        <f t="shared" ca="1" si="29"/>
        <v>0</v>
      </c>
      <c r="AD677" s="229">
        <f t="shared" ca="1" si="30"/>
        <v>0</v>
      </c>
      <c r="AE677" s="230" t="str">
        <f t="shared" ca="1" si="28"/>
        <v>0,00
0,00</v>
      </c>
    </row>
    <row r="678" spans="26:31" x14ac:dyDescent="0.25">
      <c r="Z678" s="33"/>
      <c r="AA678" s="228">
        <f t="shared" ca="1" si="27"/>
        <v>0</v>
      </c>
      <c r="AB678" s="228">
        <f t="shared" si="32"/>
        <v>682</v>
      </c>
      <c r="AC678" s="229">
        <f t="shared" ca="1" si="29"/>
        <v>0</v>
      </c>
      <c r="AD678" s="229">
        <f t="shared" ca="1" si="30"/>
        <v>0</v>
      </c>
      <c r="AE678" s="230" t="str">
        <f t="shared" ca="1" si="28"/>
        <v>0,00
0,00</v>
      </c>
    </row>
    <row r="679" spans="26:31" x14ac:dyDescent="0.25">
      <c r="Z679" s="33"/>
      <c r="AA679" s="228">
        <f t="shared" ca="1" si="27"/>
        <v>0</v>
      </c>
      <c r="AB679" s="228">
        <f t="shared" si="32"/>
        <v>683</v>
      </c>
      <c r="AC679" s="229">
        <f t="shared" ca="1" si="29"/>
        <v>0</v>
      </c>
      <c r="AD679" s="229">
        <f t="shared" ca="1" si="30"/>
        <v>0</v>
      </c>
      <c r="AE679" s="230" t="str">
        <f t="shared" ca="1" si="28"/>
        <v>0,00
0,00</v>
      </c>
    </row>
    <row r="680" spans="26:31" x14ac:dyDescent="0.25">
      <c r="Z680" s="33"/>
      <c r="AA680" s="228">
        <f t="shared" ca="1" si="27"/>
        <v>0</v>
      </c>
      <c r="AB680" s="228">
        <f t="shared" si="32"/>
        <v>684</v>
      </c>
      <c r="AC680" s="229">
        <f t="shared" ca="1" si="29"/>
        <v>0</v>
      </c>
      <c r="AD680" s="229">
        <f t="shared" ca="1" si="30"/>
        <v>0</v>
      </c>
      <c r="AE680" s="230" t="str">
        <f t="shared" ca="1" si="28"/>
        <v>0,00
0,00</v>
      </c>
    </row>
    <row r="681" spans="26:31" x14ac:dyDescent="0.25">
      <c r="Z681" s="33"/>
      <c r="AA681" s="228">
        <f t="shared" ca="1" si="27"/>
        <v>0</v>
      </c>
      <c r="AB681" s="228">
        <f t="shared" si="32"/>
        <v>685</v>
      </c>
      <c r="AC681" s="229">
        <f t="shared" ca="1" si="29"/>
        <v>0</v>
      </c>
      <c r="AD681" s="229">
        <f t="shared" ca="1" si="30"/>
        <v>0</v>
      </c>
      <c r="AE681" s="230" t="str">
        <f t="shared" ca="1" si="28"/>
        <v>0,00
0,00</v>
      </c>
    </row>
    <row r="682" spans="26:31" x14ac:dyDescent="0.25">
      <c r="Z682" s="33"/>
      <c r="AA682" s="228">
        <f t="shared" ca="1" si="27"/>
        <v>0</v>
      </c>
      <c r="AB682" s="228">
        <f t="shared" si="32"/>
        <v>686</v>
      </c>
      <c r="AC682" s="229">
        <f t="shared" ca="1" si="29"/>
        <v>0</v>
      </c>
      <c r="AD682" s="229">
        <f t="shared" ca="1" si="30"/>
        <v>0</v>
      </c>
      <c r="AE682" s="230" t="str">
        <f t="shared" ca="1" si="28"/>
        <v>0,00
0,00</v>
      </c>
    </row>
    <row r="683" spans="26:31" x14ac:dyDescent="0.25">
      <c r="Z683" s="33"/>
      <c r="AA683" s="228">
        <f t="shared" ca="1" si="27"/>
        <v>0</v>
      </c>
      <c r="AB683" s="228">
        <f t="shared" si="32"/>
        <v>687</v>
      </c>
      <c r="AC683" s="229">
        <f t="shared" ca="1" si="29"/>
        <v>0</v>
      </c>
      <c r="AD683" s="229">
        <f t="shared" ca="1" si="30"/>
        <v>0</v>
      </c>
      <c r="AE683" s="230" t="str">
        <f t="shared" ca="1" si="28"/>
        <v>0,00
0,00</v>
      </c>
    </row>
    <row r="684" spans="26:31" x14ac:dyDescent="0.25">
      <c r="Z684" s="33"/>
      <c r="AA684" s="228">
        <f t="shared" ca="1" si="27"/>
        <v>0</v>
      </c>
      <c r="AB684" s="228">
        <f t="shared" si="32"/>
        <v>688</v>
      </c>
      <c r="AC684" s="229">
        <f t="shared" ca="1" si="29"/>
        <v>0</v>
      </c>
      <c r="AD684" s="229">
        <f t="shared" ca="1" si="30"/>
        <v>0</v>
      </c>
      <c r="AE684" s="230" t="str">
        <f t="shared" ca="1" si="28"/>
        <v>0,00
0,00</v>
      </c>
    </row>
    <row r="685" spans="26:31" x14ac:dyDescent="0.25">
      <c r="Z685" s="33"/>
      <c r="AA685" s="228">
        <f t="shared" ca="1" si="27"/>
        <v>0</v>
      </c>
      <c r="AB685" s="228">
        <f t="shared" si="32"/>
        <v>689</v>
      </c>
      <c r="AC685" s="229">
        <f t="shared" ca="1" si="29"/>
        <v>0</v>
      </c>
      <c r="AD685" s="229">
        <f t="shared" ca="1" si="30"/>
        <v>0</v>
      </c>
      <c r="AE685" s="230" t="str">
        <f t="shared" ca="1" si="28"/>
        <v>0,00
0,00</v>
      </c>
    </row>
    <row r="686" spans="26:31" x14ac:dyDescent="0.25">
      <c r="Z686" s="33"/>
      <c r="AA686" s="228">
        <f t="shared" ca="1" si="27"/>
        <v>0</v>
      </c>
      <c r="AB686" s="228">
        <f t="shared" si="32"/>
        <v>690</v>
      </c>
      <c r="AC686" s="229">
        <f t="shared" ca="1" si="29"/>
        <v>0</v>
      </c>
      <c r="AD686" s="229">
        <f t="shared" ca="1" si="30"/>
        <v>0</v>
      </c>
      <c r="AE686" s="230" t="str">
        <f t="shared" ca="1" si="28"/>
        <v>0,00
0,00</v>
      </c>
    </row>
    <row r="687" spans="26:31" x14ac:dyDescent="0.25">
      <c r="Z687" s="33"/>
      <c r="AA687" s="228">
        <f t="shared" ca="1" si="27"/>
        <v>0</v>
      </c>
      <c r="AB687" s="228">
        <f t="shared" si="32"/>
        <v>691</v>
      </c>
      <c r="AC687" s="229">
        <f t="shared" ca="1" si="29"/>
        <v>0</v>
      </c>
      <c r="AD687" s="229">
        <f t="shared" ca="1" si="30"/>
        <v>0</v>
      </c>
      <c r="AE687" s="230" t="str">
        <f t="shared" ca="1" si="28"/>
        <v>0,00
0,00</v>
      </c>
    </row>
    <row r="688" spans="26:31" x14ac:dyDescent="0.25">
      <c r="Z688" s="33"/>
      <c r="AA688" s="228">
        <f t="shared" ca="1" si="27"/>
        <v>0</v>
      </c>
      <c r="AB688" s="228">
        <f t="shared" si="32"/>
        <v>692</v>
      </c>
      <c r="AC688" s="229">
        <f t="shared" ca="1" si="29"/>
        <v>0</v>
      </c>
      <c r="AD688" s="229">
        <f t="shared" ca="1" si="30"/>
        <v>0</v>
      </c>
      <c r="AE688" s="230" t="str">
        <f t="shared" ca="1" si="28"/>
        <v>0,00
0,00</v>
      </c>
    </row>
    <row r="689" spans="26:31" x14ac:dyDescent="0.25">
      <c r="Z689" s="33"/>
      <c r="AA689" s="228">
        <f t="shared" ca="1" si="27"/>
        <v>0</v>
      </c>
      <c r="AB689" s="228">
        <f t="shared" si="32"/>
        <v>693</v>
      </c>
      <c r="AC689" s="229">
        <f t="shared" ca="1" si="29"/>
        <v>0</v>
      </c>
      <c r="AD689" s="229">
        <f t="shared" ca="1" si="30"/>
        <v>0</v>
      </c>
      <c r="AE689" s="230" t="str">
        <f t="shared" ca="1" si="28"/>
        <v>0,00
0,00</v>
      </c>
    </row>
    <row r="690" spans="26:31" x14ac:dyDescent="0.25">
      <c r="Z690" s="33"/>
      <c r="AA690" s="228">
        <f t="shared" ca="1" si="27"/>
        <v>0</v>
      </c>
      <c r="AB690" s="228">
        <f t="shared" si="32"/>
        <v>694</v>
      </c>
      <c r="AC690" s="229">
        <f t="shared" ca="1" si="29"/>
        <v>0</v>
      </c>
      <c r="AD690" s="229">
        <f t="shared" ca="1" si="30"/>
        <v>0</v>
      </c>
      <c r="AE690" s="230" t="str">
        <f t="shared" ca="1" si="28"/>
        <v>0,00
0,00</v>
      </c>
    </row>
    <row r="691" spans="26:31" x14ac:dyDescent="0.25">
      <c r="Z691" s="33"/>
      <c r="AA691" s="228">
        <f t="shared" ca="1" si="27"/>
        <v>0</v>
      </c>
      <c r="AB691" s="228">
        <f t="shared" si="32"/>
        <v>695</v>
      </c>
      <c r="AC691" s="229">
        <f t="shared" ca="1" si="29"/>
        <v>0</v>
      </c>
      <c r="AD691" s="229">
        <f t="shared" ca="1" si="30"/>
        <v>0</v>
      </c>
      <c r="AE691" s="230" t="str">
        <f t="shared" ca="1" si="28"/>
        <v>0,00
0,00</v>
      </c>
    </row>
    <row r="692" spans="26:31" x14ac:dyDescent="0.25">
      <c r="Z692" s="33"/>
      <c r="AA692" s="228">
        <f t="shared" ca="1" si="27"/>
        <v>0</v>
      </c>
      <c r="AB692" s="228">
        <f t="shared" si="32"/>
        <v>696</v>
      </c>
      <c r="AC692" s="229">
        <f t="shared" ca="1" si="29"/>
        <v>0</v>
      </c>
      <c r="AD692" s="229">
        <f t="shared" ca="1" si="30"/>
        <v>0</v>
      </c>
      <c r="AE692" s="230" t="str">
        <f t="shared" ca="1" si="28"/>
        <v>0,00
0,00</v>
      </c>
    </row>
    <row r="693" spans="26:31" x14ac:dyDescent="0.25">
      <c r="Z693" s="33"/>
      <c r="AA693" s="228">
        <f t="shared" ca="1" si="27"/>
        <v>0</v>
      </c>
      <c r="AB693" s="228">
        <f t="shared" si="32"/>
        <v>697</v>
      </c>
      <c r="AC693" s="229">
        <f t="shared" ca="1" si="29"/>
        <v>0</v>
      </c>
      <c r="AD693" s="229">
        <f t="shared" ca="1" si="30"/>
        <v>0</v>
      </c>
      <c r="AE693" s="230" t="str">
        <f t="shared" ca="1" si="28"/>
        <v>0,00
0,00</v>
      </c>
    </row>
    <row r="694" spans="26:31" x14ac:dyDescent="0.25">
      <c r="Z694" s="33"/>
      <c r="AA694" s="228">
        <f t="shared" ca="1" si="27"/>
        <v>0</v>
      </c>
      <c r="AB694" s="228">
        <f t="shared" si="32"/>
        <v>698</v>
      </c>
      <c r="AC694" s="229">
        <f t="shared" ca="1" si="29"/>
        <v>0</v>
      </c>
      <c r="AD694" s="229">
        <f t="shared" ca="1" si="30"/>
        <v>0</v>
      </c>
      <c r="AE694" s="230" t="str">
        <f t="shared" ca="1" si="28"/>
        <v>0,00
0,00</v>
      </c>
    </row>
    <row r="695" spans="26:31" x14ac:dyDescent="0.25">
      <c r="Z695" s="33"/>
      <c r="AA695" s="228">
        <f t="shared" ca="1" si="27"/>
        <v>0</v>
      </c>
      <c r="AB695" s="228">
        <f t="shared" si="32"/>
        <v>699</v>
      </c>
      <c r="AC695" s="229">
        <f t="shared" ca="1" si="29"/>
        <v>0</v>
      </c>
      <c r="AD695" s="229">
        <f t="shared" ca="1" si="30"/>
        <v>0</v>
      </c>
      <c r="AE695" s="230" t="str">
        <f t="shared" ca="1" si="28"/>
        <v>0,00
0,00</v>
      </c>
    </row>
    <row r="696" spans="26:31" x14ac:dyDescent="0.25">
      <c r="Z696" s="33"/>
      <c r="AA696" s="228">
        <f t="shared" ca="1" si="27"/>
        <v>0</v>
      </c>
      <c r="AB696" s="228">
        <f t="shared" si="32"/>
        <v>700</v>
      </c>
      <c r="AC696" s="229">
        <f t="shared" ca="1" si="29"/>
        <v>0</v>
      </c>
      <c r="AD696" s="229">
        <f t="shared" ca="1" si="30"/>
        <v>0</v>
      </c>
      <c r="AE696" s="230" t="str">
        <f t="shared" ca="1" si="28"/>
        <v>0,00
0,00</v>
      </c>
    </row>
    <row r="697" spans="26:31" x14ac:dyDescent="0.25">
      <c r="Z697" s="33"/>
      <c r="AA697" s="228">
        <f t="shared" ca="1" si="27"/>
        <v>0</v>
      </c>
      <c r="AB697" s="228">
        <f t="shared" si="32"/>
        <v>701</v>
      </c>
      <c r="AC697" s="229">
        <f t="shared" ca="1" si="29"/>
        <v>0</v>
      </c>
      <c r="AD697" s="229">
        <f t="shared" ca="1" si="30"/>
        <v>0</v>
      </c>
      <c r="AE697" s="230" t="str">
        <f t="shared" ca="1" si="28"/>
        <v>0,00
0,00</v>
      </c>
    </row>
    <row r="698" spans="26:31" x14ac:dyDescent="0.25">
      <c r="Z698" s="33"/>
      <c r="AA698" s="228">
        <f t="shared" ca="1" si="27"/>
        <v>0</v>
      </c>
      <c r="AB698" s="228">
        <f t="shared" si="32"/>
        <v>702</v>
      </c>
      <c r="AC698" s="229">
        <f t="shared" ca="1" si="29"/>
        <v>0</v>
      </c>
      <c r="AD698" s="229">
        <f t="shared" ca="1" si="30"/>
        <v>0</v>
      </c>
      <c r="AE698" s="230" t="str">
        <f t="shared" ca="1" si="28"/>
        <v>0,00
0,00</v>
      </c>
    </row>
    <row r="699" spans="26:31" x14ac:dyDescent="0.25">
      <c r="Z699" s="33"/>
      <c r="AA699" s="228">
        <f t="shared" ca="1" si="27"/>
        <v>0</v>
      </c>
      <c r="AB699" s="228">
        <f t="shared" si="32"/>
        <v>703</v>
      </c>
      <c r="AC699" s="229">
        <f t="shared" ca="1" si="29"/>
        <v>0</v>
      </c>
      <c r="AD699" s="229">
        <f t="shared" ca="1" si="30"/>
        <v>0</v>
      </c>
      <c r="AE699" s="230" t="str">
        <f t="shared" ca="1" si="28"/>
        <v>0,00
0,00</v>
      </c>
    </row>
    <row r="700" spans="26:31" x14ac:dyDescent="0.25">
      <c r="Z700" s="33"/>
      <c r="AA700" s="228">
        <f t="shared" ca="1" si="27"/>
        <v>0</v>
      </c>
      <c r="AB700" s="228">
        <f t="shared" si="32"/>
        <v>704</v>
      </c>
      <c r="AC700" s="229">
        <f t="shared" ca="1" si="29"/>
        <v>0</v>
      </c>
      <c r="AD700" s="229">
        <f t="shared" ca="1" si="30"/>
        <v>0</v>
      </c>
      <c r="AE700" s="230" t="str">
        <f t="shared" ca="1" si="28"/>
        <v>0,00
0,00</v>
      </c>
    </row>
    <row r="701" spans="26:31" x14ac:dyDescent="0.25">
      <c r="Z701" s="33"/>
      <c r="AA701" s="228">
        <f t="shared" ca="1" si="27"/>
        <v>0</v>
      </c>
      <c r="AB701" s="228">
        <f t="shared" si="32"/>
        <v>705</v>
      </c>
      <c r="AC701" s="229">
        <f t="shared" ca="1" si="29"/>
        <v>0</v>
      </c>
      <c r="AD701" s="229">
        <f t="shared" ca="1" si="30"/>
        <v>0</v>
      </c>
      <c r="AE701" s="230" t="str">
        <f t="shared" ca="1" si="28"/>
        <v>0,00
0,00</v>
      </c>
    </row>
    <row r="702" spans="26:31" x14ac:dyDescent="0.25">
      <c r="Z702" s="33"/>
      <c r="AA702" s="228">
        <f t="shared" ca="1" si="27"/>
        <v>0</v>
      </c>
      <c r="AB702" s="228">
        <f t="shared" si="32"/>
        <v>706</v>
      </c>
      <c r="AC702" s="229">
        <f t="shared" ca="1" si="29"/>
        <v>0</v>
      </c>
      <c r="AD702" s="229">
        <f t="shared" ca="1" si="30"/>
        <v>0</v>
      </c>
      <c r="AE702" s="230" t="str">
        <f t="shared" ca="1" si="28"/>
        <v>0,00
0,00</v>
      </c>
    </row>
    <row r="703" spans="26:31" x14ac:dyDescent="0.25">
      <c r="Z703" s="33"/>
      <c r="AA703" s="228">
        <f t="shared" ca="1" si="27"/>
        <v>0</v>
      </c>
      <c r="AB703" s="228">
        <f t="shared" ref="AB703:AB766" si="33">+AB702+1</f>
        <v>707</v>
      </c>
      <c r="AC703" s="229">
        <f t="shared" ca="1" si="29"/>
        <v>0</v>
      </c>
      <c r="AD703" s="229">
        <f t="shared" ca="1" si="30"/>
        <v>0</v>
      </c>
      <c r="AE703" s="230" t="str">
        <f t="shared" ca="1" si="28"/>
        <v>0,00
0,00</v>
      </c>
    </row>
    <row r="704" spans="26:31" x14ac:dyDescent="0.25">
      <c r="Z704" s="33"/>
      <c r="AA704" s="228">
        <f t="shared" ca="1" si="27"/>
        <v>0</v>
      </c>
      <c r="AB704" s="228">
        <f t="shared" si="33"/>
        <v>708</v>
      </c>
      <c r="AC704" s="229">
        <f t="shared" ca="1" si="29"/>
        <v>0</v>
      </c>
      <c r="AD704" s="229">
        <f t="shared" ca="1" si="30"/>
        <v>0</v>
      </c>
      <c r="AE704" s="230" t="str">
        <f t="shared" ca="1" si="28"/>
        <v>0,00
0,00</v>
      </c>
    </row>
    <row r="705" spans="26:31" x14ac:dyDescent="0.25">
      <c r="Z705" s="33"/>
      <c r="AA705" s="228">
        <f t="shared" ca="1" si="27"/>
        <v>0</v>
      </c>
      <c r="AB705" s="228">
        <f t="shared" si="33"/>
        <v>709</v>
      </c>
      <c r="AC705" s="229">
        <f t="shared" ca="1" si="29"/>
        <v>0</v>
      </c>
      <c r="AD705" s="229">
        <f t="shared" ca="1" si="30"/>
        <v>0</v>
      </c>
      <c r="AE705" s="230" t="str">
        <f t="shared" ca="1" si="28"/>
        <v>0,00
0,00</v>
      </c>
    </row>
    <row r="706" spans="26:31" x14ac:dyDescent="0.25">
      <c r="Z706" s="33"/>
      <c r="AA706" s="228">
        <f t="shared" ca="1" si="27"/>
        <v>0</v>
      </c>
      <c r="AB706" s="228">
        <f t="shared" si="33"/>
        <v>710</v>
      </c>
      <c r="AC706" s="229">
        <f t="shared" ca="1" si="29"/>
        <v>0</v>
      </c>
      <c r="AD706" s="229">
        <f t="shared" ca="1" si="30"/>
        <v>0</v>
      </c>
      <c r="AE706" s="230" t="str">
        <f t="shared" ca="1" si="28"/>
        <v>0,00
0,00</v>
      </c>
    </row>
    <row r="707" spans="26:31" x14ac:dyDescent="0.25">
      <c r="Z707" s="33"/>
      <c r="AA707" s="228">
        <f t="shared" ca="1" si="27"/>
        <v>0</v>
      </c>
      <c r="AB707" s="228">
        <f t="shared" si="33"/>
        <v>711</v>
      </c>
      <c r="AC707" s="229">
        <f t="shared" ca="1" si="29"/>
        <v>0</v>
      </c>
      <c r="AD707" s="229">
        <f t="shared" ca="1" si="30"/>
        <v>0</v>
      </c>
      <c r="AE707" s="230" t="str">
        <f t="shared" ca="1" si="28"/>
        <v>0,00
0,00</v>
      </c>
    </row>
    <row r="708" spans="26:31" x14ac:dyDescent="0.25">
      <c r="Z708" s="33"/>
      <c r="AA708" s="228">
        <f t="shared" ca="1" si="27"/>
        <v>0</v>
      </c>
      <c r="AB708" s="228">
        <f t="shared" si="33"/>
        <v>712</v>
      </c>
      <c r="AC708" s="229">
        <f t="shared" ca="1" si="29"/>
        <v>0</v>
      </c>
      <c r="AD708" s="229">
        <f t="shared" ca="1" si="30"/>
        <v>0</v>
      </c>
      <c r="AE708" s="230" t="str">
        <f t="shared" ca="1" si="28"/>
        <v>0,00
0,00</v>
      </c>
    </row>
    <row r="709" spans="26:31" x14ac:dyDescent="0.25">
      <c r="Z709" s="33"/>
      <c r="AA709" s="228">
        <f t="shared" ca="1" si="27"/>
        <v>0</v>
      </c>
      <c r="AB709" s="228">
        <f t="shared" si="33"/>
        <v>713</v>
      </c>
      <c r="AC709" s="229">
        <f t="shared" ca="1" si="29"/>
        <v>0</v>
      </c>
      <c r="AD709" s="229">
        <f t="shared" ca="1" si="30"/>
        <v>0</v>
      </c>
      <c r="AE709" s="230" t="str">
        <f t="shared" ca="1" si="28"/>
        <v>0,00
0,00</v>
      </c>
    </row>
    <row r="710" spans="26:31" x14ac:dyDescent="0.25">
      <c r="Z710" s="33"/>
      <c r="AA710" s="228">
        <f t="shared" ca="1" si="27"/>
        <v>0</v>
      </c>
      <c r="AB710" s="228">
        <f t="shared" si="33"/>
        <v>714</v>
      </c>
      <c r="AC710" s="229">
        <f t="shared" ca="1" si="29"/>
        <v>0</v>
      </c>
      <c r="AD710" s="229">
        <f t="shared" ca="1" si="30"/>
        <v>0</v>
      </c>
      <c r="AE710" s="230" t="str">
        <f t="shared" ca="1" si="28"/>
        <v>0,00
0,00</v>
      </c>
    </row>
    <row r="711" spans="26:31" x14ac:dyDescent="0.25">
      <c r="Z711" s="33"/>
      <c r="AA711" s="228">
        <f t="shared" ca="1" si="27"/>
        <v>0</v>
      </c>
      <c r="AB711" s="228">
        <f t="shared" si="33"/>
        <v>715</v>
      </c>
      <c r="AC711" s="229">
        <f t="shared" ca="1" si="29"/>
        <v>0</v>
      </c>
      <c r="AD711" s="229">
        <f t="shared" ca="1" si="30"/>
        <v>0</v>
      </c>
      <c r="AE711" s="230" t="str">
        <f t="shared" ca="1" si="28"/>
        <v>0,00
0,00</v>
      </c>
    </row>
    <row r="712" spans="26:31" x14ac:dyDescent="0.25">
      <c r="Z712" s="33"/>
      <c r="AA712" s="228">
        <f t="shared" ca="1" si="27"/>
        <v>0</v>
      </c>
      <c r="AB712" s="228">
        <f t="shared" si="33"/>
        <v>716</v>
      </c>
      <c r="AC712" s="229">
        <f t="shared" ca="1" si="29"/>
        <v>0</v>
      </c>
      <c r="AD712" s="229">
        <f t="shared" ca="1" si="30"/>
        <v>0</v>
      </c>
      <c r="AE712" s="230" t="str">
        <f t="shared" ca="1" si="28"/>
        <v>0,00
0,00</v>
      </c>
    </row>
    <row r="713" spans="26:31" x14ac:dyDescent="0.25">
      <c r="Z713" s="33"/>
      <c r="AA713" s="228">
        <f t="shared" ca="1" si="27"/>
        <v>0</v>
      </c>
      <c r="AB713" s="228">
        <f t="shared" si="33"/>
        <v>717</v>
      </c>
      <c r="AC713" s="229">
        <f t="shared" ca="1" si="29"/>
        <v>0</v>
      </c>
      <c r="AD713" s="229">
        <f t="shared" ca="1" si="30"/>
        <v>0</v>
      </c>
      <c r="AE713" s="230" t="str">
        <f t="shared" ca="1" si="28"/>
        <v>0,00
0,00</v>
      </c>
    </row>
    <row r="714" spans="26:31" x14ac:dyDescent="0.25">
      <c r="Z714" s="33"/>
      <c r="AA714" s="228">
        <f t="shared" ca="1" si="27"/>
        <v>0</v>
      </c>
      <c r="AB714" s="228">
        <f t="shared" si="33"/>
        <v>718</v>
      </c>
      <c r="AC714" s="229">
        <f t="shared" ca="1" si="29"/>
        <v>0</v>
      </c>
      <c r="AD714" s="229">
        <f t="shared" ca="1" si="30"/>
        <v>0</v>
      </c>
      <c r="AE714" s="230" t="str">
        <f t="shared" ca="1" si="28"/>
        <v>0,00
0,00</v>
      </c>
    </row>
    <row r="715" spans="26:31" x14ac:dyDescent="0.25">
      <c r="Z715" s="33"/>
      <c r="AA715" s="228">
        <f t="shared" ca="1" si="27"/>
        <v>0</v>
      </c>
      <c r="AB715" s="228">
        <f t="shared" si="33"/>
        <v>719</v>
      </c>
      <c r="AC715" s="229">
        <f t="shared" ca="1" si="29"/>
        <v>0</v>
      </c>
      <c r="AD715" s="229">
        <f t="shared" ca="1" si="30"/>
        <v>0</v>
      </c>
      <c r="AE715" s="230" t="str">
        <f t="shared" ca="1" si="28"/>
        <v>0,00
0,00</v>
      </c>
    </row>
    <row r="716" spans="26:31" x14ac:dyDescent="0.25">
      <c r="Z716" s="33"/>
      <c r="AA716" s="228">
        <f t="shared" ca="1" si="27"/>
        <v>0</v>
      </c>
      <c r="AB716" s="228">
        <f t="shared" si="33"/>
        <v>720</v>
      </c>
      <c r="AC716" s="229">
        <f t="shared" ca="1" si="29"/>
        <v>0</v>
      </c>
      <c r="AD716" s="229">
        <f t="shared" ca="1" si="30"/>
        <v>0</v>
      </c>
      <c r="AE716" s="230" t="str">
        <f t="shared" ca="1" si="28"/>
        <v>0,00
0,00</v>
      </c>
    </row>
    <row r="717" spans="26:31" x14ac:dyDescent="0.25">
      <c r="Z717" s="33"/>
      <c r="AA717" s="228">
        <f t="shared" ca="1" si="27"/>
        <v>0</v>
      </c>
      <c r="AB717" s="228">
        <f t="shared" si="33"/>
        <v>721</v>
      </c>
      <c r="AC717" s="229">
        <f t="shared" ca="1" si="29"/>
        <v>0</v>
      </c>
      <c r="AD717" s="229">
        <f t="shared" ca="1" si="30"/>
        <v>0</v>
      </c>
      <c r="AE717" s="230" t="str">
        <f t="shared" ca="1" si="28"/>
        <v>0,00
0,00</v>
      </c>
    </row>
    <row r="718" spans="26:31" x14ac:dyDescent="0.25">
      <c r="Z718" s="33"/>
      <c r="AA718" s="228">
        <f t="shared" ca="1" si="27"/>
        <v>0</v>
      </c>
      <c r="AB718" s="228">
        <f t="shared" si="33"/>
        <v>722</v>
      </c>
      <c r="AC718" s="229">
        <f t="shared" ca="1" si="29"/>
        <v>0</v>
      </c>
      <c r="AD718" s="229">
        <f t="shared" ca="1" si="30"/>
        <v>0</v>
      </c>
      <c r="AE718" s="230" t="str">
        <f t="shared" ca="1" si="28"/>
        <v>0,00
0,00</v>
      </c>
    </row>
    <row r="719" spans="26:31" x14ac:dyDescent="0.25">
      <c r="Z719" s="33"/>
      <c r="AA719" s="228">
        <f t="shared" ca="1" si="27"/>
        <v>0</v>
      </c>
      <c r="AB719" s="228">
        <f t="shared" si="33"/>
        <v>723</v>
      </c>
      <c r="AC719" s="229">
        <f t="shared" ca="1" si="29"/>
        <v>0</v>
      </c>
      <c r="AD719" s="229">
        <f t="shared" ca="1" si="30"/>
        <v>0</v>
      </c>
      <c r="AE719" s="230" t="str">
        <f t="shared" ca="1" si="28"/>
        <v>0,00
0,00</v>
      </c>
    </row>
    <row r="720" spans="26:31" x14ac:dyDescent="0.25">
      <c r="Z720" s="33"/>
      <c r="AA720" s="228">
        <f t="shared" ca="1" si="27"/>
        <v>0</v>
      </c>
      <c r="AB720" s="228">
        <f t="shared" si="33"/>
        <v>724</v>
      </c>
      <c r="AC720" s="229">
        <f t="shared" ca="1" si="29"/>
        <v>0</v>
      </c>
      <c r="AD720" s="229">
        <f t="shared" ca="1" si="30"/>
        <v>0</v>
      </c>
      <c r="AE720" s="230" t="str">
        <f t="shared" ca="1" si="28"/>
        <v>0,00
0,00</v>
      </c>
    </row>
    <row r="721" spans="26:31" x14ac:dyDescent="0.25">
      <c r="Z721" s="33"/>
      <c r="AA721" s="228">
        <f t="shared" ca="1" si="27"/>
        <v>0</v>
      </c>
      <c r="AB721" s="228">
        <f t="shared" si="33"/>
        <v>725</v>
      </c>
      <c r="AC721" s="229">
        <f t="shared" ca="1" si="29"/>
        <v>0</v>
      </c>
      <c r="AD721" s="229">
        <f t="shared" ca="1" si="30"/>
        <v>0</v>
      </c>
      <c r="AE721" s="230" t="str">
        <f t="shared" ca="1" si="28"/>
        <v>0,00
0,00</v>
      </c>
    </row>
    <row r="722" spans="26:31" x14ac:dyDescent="0.25">
      <c r="Z722" s="33"/>
      <c r="AA722" s="228">
        <f t="shared" ca="1" si="27"/>
        <v>0</v>
      </c>
      <c r="AB722" s="228">
        <f t="shared" si="33"/>
        <v>726</v>
      </c>
      <c r="AC722" s="229">
        <f t="shared" ca="1" si="29"/>
        <v>0</v>
      </c>
      <c r="AD722" s="229">
        <f t="shared" ca="1" si="30"/>
        <v>0</v>
      </c>
      <c r="AE722" s="230" t="str">
        <f t="shared" ca="1" si="28"/>
        <v>0,00
0,00</v>
      </c>
    </row>
    <row r="723" spans="26:31" x14ac:dyDescent="0.25">
      <c r="Z723" s="33"/>
      <c r="AA723" s="228">
        <f t="shared" ca="1" si="27"/>
        <v>0</v>
      </c>
      <c r="AB723" s="228">
        <f t="shared" si="33"/>
        <v>727</v>
      </c>
      <c r="AC723" s="229">
        <f t="shared" ca="1" si="29"/>
        <v>0</v>
      </c>
      <c r="AD723" s="229">
        <f t="shared" ca="1" si="30"/>
        <v>0</v>
      </c>
      <c r="AE723" s="230" t="str">
        <f t="shared" ca="1" si="28"/>
        <v>0,00
0,00</v>
      </c>
    </row>
    <row r="724" spans="26:31" x14ac:dyDescent="0.25">
      <c r="Z724" s="33"/>
      <c r="AA724" s="228">
        <f t="shared" ca="1" si="27"/>
        <v>0</v>
      </c>
      <c r="AB724" s="228">
        <f t="shared" si="33"/>
        <v>728</v>
      </c>
      <c r="AC724" s="229">
        <f t="shared" ca="1" si="29"/>
        <v>0</v>
      </c>
      <c r="AD724" s="229">
        <f t="shared" ca="1" si="30"/>
        <v>0</v>
      </c>
      <c r="AE724" s="230" t="str">
        <f t="shared" ca="1" si="28"/>
        <v>0,00
0,00</v>
      </c>
    </row>
    <row r="725" spans="26:31" x14ac:dyDescent="0.25">
      <c r="Z725" s="33"/>
      <c r="AA725" s="228">
        <f t="shared" ca="1" si="27"/>
        <v>0</v>
      </c>
      <c r="AB725" s="228">
        <f t="shared" si="33"/>
        <v>729</v>
      </c>
      <c r="AC725" s="229">
        <f t="shared" ca="1" si="29"/>
        <v>0</v>
      </c>
      <c r="AD725" s="229">
        <f t="shared" ca="1" si="30"/>
        <v>0</v>
      </c>
      <c r="AE725" s="230" t="str">
        <f t="shared" ca="1" si="28"/>
        <v>0,00
0,00</v>
      </c>
    </row>
    <row r="726" spans="26:31" x14ac:dyDescent="0.25">
      <c r="Z726" s="33"/>
      <c r="AA726" s="228">
        <f t="shared" ca="1" si="27"/>
        <v>0</v>
      </c>
      <c r="AB726" s="228">
        <f t="shared" si="33"/>
        <v>730</v>
      </c>
      <c r="AC726" s="229">
        <f t="shared" ca="1" si="29"/>
        <v>0</v>
      </c>
      <c r="AD726" s="229">
        <f t="shared" ca="1" si="30"/>
        <v>0</v>
      </c>
      <c r="AE726" s="230" t="str">
        <f t="shared" ca="1" si="28"/>
        <v>0,00
0,00</v>
      </c>
    </row>
    <row r="727" spans="26:31" x14ac:dyDescent="0.25">
      <c r="Z727" s="33"/>
      <c r="AA727" s="228">
        <f t="shared" ca="1" si="27"/>
        <v>0</v>
      </c>
      <c r="AB727" s="228">
        <f t="shared" si="33"/>
        <v>731</v>
      </c>
      <c r="AC727" s="229">
        <f t="shared" ca="1" si="29"/>
        <v>0</v>
      </c>
      <c r="AD727" s="229">
        <f t="shared" ca="1" si="30"/>
        <v>0</v>
      </c>
      <c r="AE727" s="230" t="str">
        <f t="shared" ca="1" si="28"/>
        <v>0,00
0,00</v>
      </c>
    </row>
    <row r="728" spans="26:31" x14ac:dyDescent="0.25">
      <c r="Z728" s="33"/>
      <c r="AA728" s="228">
        <f t="shared" ca="1" si="27"/>
        <v>0</v>
      </c>
      <c r="AB728" s="228">
        <f t="shared" si="33"/>
        <v>732</v>
      </c>
      <c r="AC728" s="229">
        <f t="shared" ca="1" si="29"/>
        <v>0</v>
      </c>
      <c r="AD728" s="229">
        <f t="shared" ca="1" si="30"/>
        <v>0</v>
      </c>
      <c r="AE728" s="230" t="str">
        <f t="shared" ca="1" si="28"/>
        <v>0,00
0,00</v>
      </c>
    </row>
    <row r="729" spans="26:31" x14ac:dyDescent="0.25">
      <c r="Z729" s="33"/>
      <c r="AA729" s="228">
        <f t="shared" ca="1" si="27"/>
        <v>0</v>
      </c>
      <c r="AB729" s="228">
        <f t="shared" si="33"/>
        <v>733</v>
      </c>
      <c r="AC729" s="229">
        <f t="shared" ca="1" si="29"/>
        <v>0</v>
      </c>
      <c r="AD729" s="229">
        <f t="shared" ca="1" si="30"/>
        <v>0</v>
      </c>
      <c r="AE729" s="230" t="str">
        <f t="shared" ca="1" si="28"/>
        <v>0,00
0,00</v>
      </c>
    </row>
    <row r="730" spans="26:31" x14ac:dyDescent="0.25">
      <c r="Z730" s="33"/>
      <c r="AA730" s="228">
        <f t="shared" ca="1" si="27"/>
        <v>0</v>
      </c>
      <c r="AB730" s="228">
        <f t="shared" si="33"/>
        <v>734</v>
      </c>
      <c r="AC730" s="229">
        <f t="shared" ca="1" si="29"/>
        <v>0</v>
      </c>
      <c r="AD730" s="229">
        <f t="shared" ca="1" si="30"/>
        <v>0</v>
      </c>
      <c r="AE730" s="230" t="str">
        <f t="shared" ca="1" si="28"/>
        <v>0,00
0,00</v>
      </c>
    </row>
    <row r="731" spans="26:31" x14ac:dyDescent="0.25">
      <c r="Z731" s="33"/>
      <c r="AA731" s="228">
        <f t="shared" ca="1" si="27"/>
        <v>0</v>
      </c>
      <c r="AB731" s="228">
        <f t="shared" si="33"/>
        <v>735</v>
      </c>
      <c r="AC731" s="229">
        <f t="shared" ca="1" si="29"/>
        <v>0</v>
      </c>
      <c r="AD731" s="229">
        <f t="shared" ca="1" si="30"/>
        <v>0</v>
      </c>
      <c r="AE731" s="230" t="str">
        <f t="shared" ca="1" si="28"/>
        <v>0,00
0,00</v>
      </c>
    </row>
    <row r="732" spans="26:31" x14ac:dyDescent="0.25">
      <c r="Z732" s="33"/>
      <c r="AA732" s="228">
        <f t="shared" ca="1" si="27"/>
        <v>0</v>
      </c>
      <c r="AB732" s="228">
        <f t="shared" si="33"/>
        <v>736</v>
      </c>
      <c r="AC732" s="229">
        <f t="shared" ca="1" si="29"/>
        <v>0</v>
      </c>
      <c r="AD732" s="229">
        <f t="shared" ca="1" si="30"/>
        <v>0</v>
      </c>
      <c r="AE732" s="230" t="str">
        <f t="shared" ca="1" si="28"/>
        <v>0,00
0,00</v>
      </c>
    </row>
    <row r="733" spans="26:31" x14ac:dyDescent="0.25">
      <c r="Z733" s="33"/>
      <c r="AA733" s="228">
        <f t="shared" ca="1" si="27"/>
        <v>0</v>
      </c>
      <c r="AB733" s="228">
        <f t="shared" si="33"/>
        <v>737</v>
      </c>
      <c r="AC733" s="229">
        <f t="shared" ca="1" si="29"/>
        <v>0</v>
      </c>
      <c r="AD733" s="229">
        <f t="shared" ca="1" si="30"/>
        <v>0</v>
      </c>
      <c r="AE733" s="230" t="str">
        <f t="shared" ca="1" si="28"/>
        <v>0,00
0,00</v>
      </c>
    </row>
    <row r="734" spans="26:31" x14ac:dyDescent="0.25">
      <c r="Z734" s="33"/>
      <c r="AA734" s="228">
        <f t="shared" ca="1" si="27"/>
        <v>0</v>
      </c>
      <c r="AB734" s="228">
        <f t="shared" si="33"/>
        <v>738</v>
      </c>
      <c r="AC734" s="229">
        <f t="shared" ca="1" si="29"/>
        <v>0</v>
      </c>
      <c r="AD734" s="229">
        <f t="shared" ca="1" si="30"/>
        <v>0</v>
      </c>
      <c r="AE734" s="230" t="str">
        <f t="shared" ca="1" si="28"/>
        <v>0,00
0,00</v>
      </c>
    </row>
    <row r="735" spans="26:31" x14ac:dyDescent="0.25">
      <c r="Z735" s="33"/>
      <c r="AA735" s="228">
        <f t="shared" ca="1" si="27"/>
        <v>0</v>
      </c>
      <c r="AB735" s="228">
        <f t="shared" si="33"/>
        <v>739</v>
      </c>
      <c r="AC735" s="229">
        <f t="shared" ca="1" si="29"/>
        <v>0</v>
      </c>
      <c r="AD735" s="229">
        <f t="shared" ca="1" si="30"/>
        <v>0</v>
      </c>
      <c r="AE735" s="230" t="str">
        <f t="shared" ca="1" si="28"/>
        <v>0,00
0,00</v>
      </c>
    </row>
    <row r="736" spans="26:31" x14ac:dyDescent="0.25">
      <c r="Z736" s="33"/>
      <c r="AA736" s="228">
        <f t="shared" ca="1" si="27"/>
        <v>0</v>
      </c>
      <c r="AB736" s="228">
        <f t="shared" si="33"/>
        <v>740</v>
      </c>
      <c r="AC736" s="229">
        <f t="shared" ca="1" si="29"/>
        <v>0</v>
      </c>
      <c r="AD736" s="229">
        <f t="shared" ca="1" si="30"/>
        <v>0</v>
      </c>
      <c r="AE736" s="230" t="str">
        <f t="shared" ca="1" si="28"/>
        <v>0,00
0,00</v>
      </c>
    </row>
    <row r="737" spans="26:31" x14ac:dyDescent="0.25">
      <c r="Z737" s="33"/>
      <c r="AA737" s="228">
        <f t="shared" ca="1" si="27"/>
        <v>0</v>
      </c>
      <c r="AB737" s="228">
        <f t="shared" si="33"/>
        <v>741</v>
      </c>
      <c r="AC737" s="229">
        <f t="shared" ca="1" si="29"/>
        <v>0</v>
      </c>
      <c r="AD737" s="229">
        <f t="shared" ca="1" si="30"/>
        <v>0</v>
      </c>
      <c r="AE737" s="230" t="str">
        <f t="shared" ca="1" si="28"/>
        <v>0,00
0,00</v>
      </c>
    </row>
    <row r="738" spans="26:31" x14ac:dyDescent="0.25">
      <c r="Z738" s="33"/>
      <c r="AA738" s="228">
        <f t="shared" ca="1" si="27"/>
        <v>0</v>
      </c>
      <c r="AB738" s="228">
        <f t="shared" si="33"/>
        <v>742</v>
      </c>
      <c r="AC738" s="229">
        <f t="shared" ca="1" si="29"/>
        <v>0</v>
      </c>
      <c r="AD738" s="229">
        <f t="shared" ca="1" si="30"/>
        <v>0</v>
      </c>
      <c r="AE738" s="230" t="str">
        <f t="shared" ca="1" si="28"/>
        <v>0,00
0,00</v>
      </c>
    </row>
    <row r="739" spans="26:31" x14ac:dyDescent="0.25">
      <c r="Z739" s="33"/>
      <c r="AA739" s="228">
        <f t="shared" ca="1" si="27"/>
        <v>0</v>
      </c>
      <c r="AB739" s="228">
        <f t="shared" si="33"/>
        <v>743</v>
      </c>
      <c r="AC739" s="229">
        <f t="shared" ca="1" si="29"/>
        <v>0</v>
      </c>
      <c r="AD739" s="229">
        <f t="shared" ca="1" si="30"/>
        <v>0</v>
      </c>
      <c r="AE739" s="230" t="str">
        <f t="shared" ca="1" si="28"/>
        <v>0,00
0,00</v>
      </c>
    </row>
    <row r="740" spans="26:31" x14ac:dyDescent="0.25">
      <c r="Z740" s="33"/>
      <c r="AA740" s="228">
        <f t="shared" ca="1" si="27"/>
        <v>0</v>
      </c>
      <c r="AB740" s="228">
        <f t="shared" si="33"/>
        <v>744</v>
      </c>
      <c r="AC740" s="229">
        <f t="shared" ca="1" si="29"/>
        <v>0</v>
      </c>
      <c r="AD740" s="229">
        <f t="shared" ca="1" si="30"/>
        <v>0</v>
      </c>
      <c r="AE740" s="230" t="str">
        <f t="shared" ca="1" si="28"/>
        <v>0,00
0,00</v>
      </c>
    </row>
    <row r="741" spans="26:31" x14ac:dyDescent="0.25">
      <c r="Z741" s="33"/>
      <c r="AA741" s="228">
        <f t="shared" ca="1" si="27"/>
        <v>0</v>
      </c>
      <c r="AB741" s="228">
        <f t="shared" si="33"/>
        <v>745</v>
      </c>
      <c r="AC741" s="229">
        <f t="shared" ca="1" si="29"/>
        <v>0</v>
      </c>
      <c r="AD741" s="229">
        <f t="shared" ca="1" si="30"/>
        <v>0</v>
      </c>
      <c r="AE741" s="230" t="str">
        <f t="shared" ca="1" si="28"/>
        <v>0,00
0,00</v>
      </c>
    </row>
    <row r="742" spans="26:31" x14ac:dyDescent="0.25">
      <c r="Z742" s="33"/>
      <c r="AA742" s="228">
        <f t="shared" ca="1" si="27"/>
        <v>0</v>
      </c>
      <c r="AB742" s="228">
        <f t="shared" si="33"/>
        <v>746</v>
      </c>
      <c r="AC742" s="229">
        <f t="shared" ca="1" si="29"/>
        <v>0</v>
      </c>
      <c r="AD742" s="229">
        <f t="shared" ca="1" si="30"/>
        <v>0</v>
      </c>
      <c r="AE742" s="230" t="str">
        <f t="shared" ca="1" si="28"/>
        <v>0,00
0,00</v>
      </c>
    </row>
    <row r="743" spans="26:31" x14ac:dyDescent="0.25">
      <c r="Z743" s="33"/>
      <c r="AA743" s="228">
        <f t="shared" ca="1" si="27"/>
        <v>0</v>
      </c>
      <c r="AB743" s="228">
        <f t="shared" si="33"/>
        <v>747</v>
      </c>
      <c r="AC743" s="229">
        <f t="shared" ca="1" si="29"/>
        <v>0</v>
      </c>
      <c r="AD743" s="229">
        <f t="shared" ca="1" si="30"/>
        <v>0</v>
      </c>
      <c r="AE743" s="230" t="str">
        <f t="shared" ca="1" si="28"/>
        <v>0,00
0,00</v>
      </c>
    </row>
    <row r="744" spans="26:31" x14ac:dyDescent="0.25">
      <c r="Z744" s="33"/>
      <c r="AA744" s="228">
        <f t="shared" ca="1" si="27"/>
        <v>0</v>
      </c>
      <c r="AB744" s="228">
        <f t="shared" si="33"/>
        <v>748</v>
      </c>
      <c r="AC744" s="229">
        <f t="shared" ca="1" si="29"/>
        <v>0</v>
      </c>
      <c r="AD744" s="229">
        <f t="shared" ca="1" si="30"/>
        <v>0</v>
      </c>
      <c r="AE744" s="230" t="str">
        <f t="shared" ca="1" si="28"/>
        <v>0,00
0,00</v>
      </c>
    </row>
    <row r="745" spans="26:31" x14ac:dyDescent="0.25">
      <c r="Z745" s="33"/>
      <c r="AA745" s="228">
        <f t="shared" ca="1" si="27"/>
        <v>0</v>
      </c>
      <c r="AB745" s="228">
        <f t="shared" si="33"/>
        <v>749</v>
      </c>
      <c r="AC745" s="229">
        <f t="shared" ca="1" si="29"/>
        <v>0</v>
      </c>
      <c r="AD745" s="229">
        <f t="shared" ca="1" si="30"/>
        <v>0</v>
      </c>
      <c r="AE745" s="230" t="str">
        <f t="shared" ca="1" si="28"/>
        <v>0,00
0,00</v>
      </c>
    </row>
    <row r="746" spans="26:31" x14ac:dyDescent="0.25">
      <c r="Z746" s="33"/>
      <c r="AA746" s="228">
        <f t="shared" ca="1" si="27"/>
        <v>0</v>
      </c>
      <c r="AB746" s="228">
        <f t="shared" si="33"/>
        <v>750</v>
      </c>
      <c r="AC746" s="229">
        <f t="shared" ca="1" si="29"/>
        <v>0</v>
      </c>
      <c r="AD746" s="229">
        <f t="shared" ca="1" si="30"/>
        <v>0</v>
      </c>
      <c r="AE746" s="230" t="str">
        <f t="shared" ca="1" si="28"/>
        <v>0,00
0,00</v>
      </c>
    </row>
    <row r="747" spans="26:31" x14ac:dyDescent="0.25">
      <c r="Z747" s="33"/>
      <c r="AA747" s="228">
        <f t="shared" ca="1" si="27"/>
        <v>0</v>
      </c>
      <c r="AB747" s="228">
        <f t="shared" si="33"/>
        <v>751</v>
      </c>
      <c r="AC747" s="229">
        <f t="shared" ca="1" si="29"/>
        <v>0</v>
      </c>
      <c r="AD747" s="229">
        <f t="shared" ca="1" si="30"/>
        <v>0</v>
      </c>
      <c r="AE747" s="230" t="str">
        <f t="shared" ca="1" si="28"/>
        <v>0,00
0,00</v>
      </c>
    </row>
    <row r="748" spans="26:31" x14ac:dyDescent="0.25">
      <c r="Z748" s="33"/>
      <c r="AA748" s="228">
        <f t="shared" ca="1" si="27"/>
        <v>0</v>
      </c>
      <c r="AB748" s="228">
        <f t="shared" si="33"/>
        <v>752</v>
      </c>
      <c r="AC748" s="229">
        <f t="shared" ca="1" si="29"/>
        <v>0</v>
      </c>
      <c r="AD748" s="229">
        <f t="shared" ca="1" si="30"/>
        <v>0</v>
      </c>
      <c r="AE748" s="230" t="str">
        <f t="shared" ca="1" si="28"/>
        <v>0,00
0,00</v>
      </c>
    </row>
    <row r="749" spans="26:31" x14ac:dyDescent="0.25">
      <c r="Z749" s="33"/>
      <c r="AA749" s="228">
        <f t="shared" ca="1" si="27"/>
        <v>0</v>
      </c>
      <c r="AB749" s="228">
        <f t="shared" si="33"/>
        <v>753</v>
      </c>
      <c r="AC749" s="229">
        <f t="shared" ca="1" si="29"/>
        <v>0</v>
      </c>
      <c r="AD749" s="229">
        <f t="shared" ca="1" si="30"/>
        <v>0</v>
      </c>
      <c r="AE749" s="230" t="str">
        <f t="shared" ca="1" si="28"/>
        <v>0,00
0,00</v>
      </c>
    </row>
    <row r="750" spans="26:31" x14ac:dyDescent="0.25">
      <c r="Z750" s="33"/>
      <c r="AA750" s="228">
        <f t="shared" ca="1" si="27"/>
        <v>0</v>
      </c>
      <c r="AB750" s="228">
        <f t="shared" si="33"/>
        <v>754</v>
      </c>
      <c r="AC750" s="229">
        <f t="shared" ca="1" si="29"/>
        <v>0</v>
      </c>
      <c r="AD750" s="229">
        <f t="shared" ca="1" si="30"/>
        <v>0</v>
      </c>
      <c r="AE750" s="230" t="str">
        <f t="shared" ca="1" si="28"/>
        <v>0,00
0,00</v>
      </c>
    </row>
    <row r="751" spans="26:31" x14ac:dyDescent="0.25">
      <c r="Z751" s="33"/>
      <c r="AA751" s="228">
        <f t="shared" ca="1" si="27"/>
        <v>0</v>
      </c>
      <c r="AB751" s="228">
        <f t="shared" si="33"/>
        <v>755</v>
      </c>
      <c r="AC751" s="229">
        <f t="shared" ca="1" si="29"/>
        <v>0</v>
      </c>
      <c r="AD751" s="229">
        <f t="shared" ca="1" si="30"/>
        <v>0</v>
      </c>
      <c r="AE751" s="230" t="str">
        <f t="shared" ca="1" si="28"/>
        <v>0,00
0,00</v>
      </c>
    </row>
    <row r="752" spans="26:31" x14ac:dyDescent="0.25">
      <c r="Z752" s="33"/>
      <c r="AA752" s="228">
        <f t="shared" ca="1" si="27"/>
        <v>0</v>
      </c>
      <c r="AB752" s="228">
        <f t="shared" si="33"/>
        <v>756</v>
      </c>
      <c r="AC752" s="229">
        <f t="shared" ca="1" si="29"/>
        <v>0</v>
      </c>
      <c r="AD752" s="229">
        <f t="shared" ca="1" si="30"/>
        <v>0</v>
      </c>
      <c r="AE752" s="230" t="str">
        <f t="shared" ca="1" si="28"/>
        <v>0,00
0,00</v>
      </c>
    </row>
    <row r="753" spans="26:31" x14ac:dyDescent="0.25">
      <c r="Z753" s="33"/>
      <c r="AA753" s="228">
        <f t="shared" ca="1" si="27"/>
        <v>0</v>
      </c>
      <c r="AB753" s="228">
        <f t="shared" si="33"/>
        <v>757</v>
      </c>
      <c r="AC753" s="229">
        <f t="shared" ca="1" si="29"/>
        <v>0</v>
      </c>
      <c r="AD753" s="229">
        <f t="shared" ca="1" si="30"/>
        <v>0</v>
      </c>
      <c r="AE753" s="230" t="str">
        <f t="shared" ca="1" si="28"/>
        <v>0,00
0,00</v>
      </c>
    </row>
    <row r="754" spans="26:31" x14ac:dyDescent="0.25">
      <c r="Z754" s="33"/>
      <c r="AA754" s="228">
        <f t="shared" ca="1" si="27"/>
        <v>0</v>
      </c>
      <c r="AB754" s="228">
        <f t="shared" si="33"/>
        <v>758</v>
      </c>
      <c r="AC754" s="229">
        <f t="shared" ca="1" si="29"/>
        <v>0</v>
      </c>
      <c r="AD754" s="229">
        <f t="shared" ca="1" si="30"/>
        <v>0</v>
      </c>
      <c r="AE754" s="230" t="str">
        <f t="shared" ca="1" si="28"/>
        <v>0,00
0,00</v>
      </c>
    </row>
    <row r="755" spans="26:31" x14ac:dyDescent="0.25">
      <c r="Z755" s="33"/>
      <c r="AA755" s="228">
        <f t="shared" ca="1" si="27"/>
        <v>0</v>
      </c>
      <c r="AB755" s="228">
        <f t="shared" si="33"/>
        <v>759</v>
      </c>
      <c r="AC755" s="229">
        <f t="shared" ca="1" si="29"/>
        <v>0</v>
      </c>
      <c r="AD755" s="229">
        <f t="shared" ca="1" si="30"/>
        <v>0</v>
      </c>
      <c r="AE755" s="230" t="str">
        <f t="shared" ca="1" si="28"/>
        <v>0,00
0,00</v>
      </c>
    </row>
    <row r="756" spans="26:31" x14ac:dyDescent="0.25">
      <c r="Z756" s="33"/>
      <c r="AA756" s="228">
        <f t="shared" ca="1" si="27"/>
        <v>0</v>
      </c>
      <c r="AB756" s="228">
        <f t="shared" si="33"/>
        <v>760</v>
      </c>
      <c r="AC756" s="229">
        <f t="shared" ca="1" si="29"/>
        <v>0</v>
      </c>
      <c r="AD756" s="229">
        <f t="shared" ca="1" si="30"/>
        <v>0</v>
      </c>
      <c r="AE756" s="230" t="str">
        <f t="shared" ca="1" si="28"/>
        <v>0,00
0,00</v>
      </c>
    </row>
    <row r="757" spans="26:31" x14ac:dyDescent="0.25">
      <c r="Z757" s="33"/>
      <c r="AA757" s="228">
        <f t="shared" ca="1" si="27"/>
        <v>0</v>
      </c>
      <c r="AB757" s="228">
        <f t="shared" si="33"/>
        <v>761</v>
      </c>
      <c r="AC757" s="229">
        <f t="shared" ca="1" si="29"/>
        <v>0</v>
      </c>
      <c r="AD757" s="229">
        <f t="shared" ca="1" si="30"/>
        <v>0</v>
      </c>
      <c r="AE757" s="230" t="str">
        <f t="shared" ca="1" si="28"/>
        <v>0,00
0,00</v>
      </c>
    </row>
    <row r="758" spans="26:31" x14ac:dyDescent="0.25">
      <c r="Z758" s="33"/>
      <c r="AA758" s="228">
        <f t="shared" ca="1" si="27"/>
        <v>0</v>
      </c>
      <c r="AB758" s="228">
        <f t="shared" si="33"/>
        <v>762</v>
      </c>
      <c r="AC758" s="229">
        <f t="shared" ca="1" si="29"/>
        <v>0</v>
      </c>
      <c r="AD758" s="229">
        <f t="shared" ca="1" si="30"/>
        <v>0</v>
      </c>
      <c r="AE758" s="230" t="str">
        <f t="shared" ca="1" si="28"/>
        <v>0,00
0,00</v>
      </c>
    </row>
    <row r="759" spans="26:31" x14ac:dyDescent="0.25">
      <c r="Z759" s="33"/>
      <c r="AA759" s="228">
        <f t="shared" ca="1" si="27"/>
        <v>0</v>
      </c>
      <c r="AB759" s="228">
        <f t="shared" si="33"/>
        <v>763</v>
      </c>
      <c r="AC759" s="229">
        <f t="shared" ca="1" si="29"/>
        <v>0</v>
      </c>
      <c r="AD759" s="229">
        <f t="shared" ca="1" si="30"/>
        <v>0</v>
      </c>
      <c r="AE759" s="230" t="str">
        <f t="shared" ca="1" si="28"/>
        <v>0,00
0,00</v>
      </c>
    </row>
    <row r="760" spans="26:31" x14ac:dyDescent="0.25">
      <c r="Z760" s="33"/>
      <c r="AA760" s="228">
        <f t="shared" ca="1" si="27"/>
        <v>0</v>
      </c>
      <c r="AB760" s="228">
        <f t="shared" si="33"/>
        <v>764</v>
      </c>
      <c r="AC760" s="229">
        <f t="shared" ca="1" si="29"/>
        <v>0</v>
      </c>
      <c r="AD760" s="229">
        <f t="shared" ca="1" si="30"/>
        <v>0</v>
      </c>
      <c r="AE760" s="230" t="str">
        <f t="shared" ca="1" si="28"/>
        <v>0,00
0,00</v>
      </c>
    </row>
    <row r="761" spans="26:31" x14ac:dyDescent="0.25">
      <c r="Z761" s="33"/>
      <c r="AA761" s="228">
        <f t="shared" ca="1" si="27"/>
        <v>0</v>
      </c>
      <c r="AB761" s="228">
        <f t="shared" si="33"/>
        <v>765</v>
      </c>
      <c r="AC761" s="229">
        <f t="shared" ca="1" si="29"/>
        <v>0</v>
      </c>
      <c r="AD761" s="229">
        <f t="shared" ca="1" si="30"/>
        <v>0</v>
      </c>
      <c r="AE761" s="230" t="str">
        <f t="shared" ca="1" si="28"/>
        <v>0,00
0,00</v>
      </c>
    </row>
    <row r="762" spans="26:31" x14ac:dyDescent="0.25">
      <c r="Z762" s="33"/>
      <c r="AA762" s="228">
        <f t="shared" ca="1" si="27"/>
        <v>0</v>
      </c>
      <c r="AB762" s="228">
        <f t="shared" si="33"/>
        <v>766</v>
      </c>
      <c r="AC762" s="229">
        <f t="shared" ca="1" si="29"/>
        <v>0</v>
      </c>
      <c r="AD762" s="229">
        <f t="shared" ca="1" si="30"/>
        <v>0</v>
      </c>
      <c r="AE762" s="230" t="str">
        <f t="shared" ca="1" si="28"/>
        <v>0,00
0,00</v>
      </c>
    </row>
    <row r="763" spans="26:31" x14ac:dyDescent="0.25">
      <c r="Z763" s="33"/>
      <c r="AA763" s="228">
        <f t="shared" ca="1" si="27"/>
        <v>0</v>
      </c>
      <c r="AB763" s="228">
        <f t="shared" si="33"/>
        <v>767</v>
      </c>
      <c r="AC763" s="229">
        <f t="shared" ca="1" si="29"/>
        <v>0</v>
      </c>
      <c r="AD763" s="229">
        <f t="shared" ca="1" si="30"/>
        <v>0</v>
      </c>
      <c r="AE763" s="230" t="str">
        <f t="shared" ca="1" si="28"/>
        <v>0,00
0,00</v>
      </c>
    </row>
    <row r="764" spans="26:31" x14ac:dyDescent="0.25">
      <c r="Z764" s="33"/>
      <c r="AA764" s="228">
        <f t="shared" ca="1" si="27"/>
        <v>0</v>
      </c>
      <c r="AB764" s="228">
        <f t="shared" si="33"/>
        <v>768</v>
      </c>
      <c r="AC764" s="229">
        <f t="shared" ca="1" si="29"/>
        <v>0</v>
      </c>
      <c r="AD764" s="229">
        <f t="shared" ca="1" si="30"/>
        <v>0</v>
      </c>
      <c r="AE764" s="230" t="str">
        <f t="shared" ca="1" si="28"/>
        <v>0,00
0,00</v>
      </c>
    </row>
    <row r="765" spans="26:31" x14ac:dyDescent="0.25">
      <c r="Z765" s="33"/>
      <c r="AA765" s="228">
        <f t="shared" ca="1" si="27"/>
        <v>0</v>
      </c>
      <c r="AB765" s="228">
        <f t="shared" si="33"/>
        <v>769</v>
      </c>
      <c r="AC765" s="229">
        <f t="shared" ca="1" si="29"/>
        <v>0</v>
      </c>
      <c r="AD765" s="229">
        <f t="shared" ca="1" si="30"/>
        <v>0</v>
      </c>
      <c r="AE765" s="230" t="str">
        <f t="shared" ca="1" si="28"/>
        <v>0,00
0,00</v>
      </c>
    </row>
    <row r="766" spans="26:31" x14ac:dyDescent="0.25">
      <c r="Z766" s="33"/>
      <c r="AA766" s="228">
        <f t="shared" ca="1" si="27"/>
        <v>0</v>
      </c>
      <c r="AB766" s="228">
        <f t="shared" si="33"/>
        <v>770</v>
      </c>
      <c r="AC766" s="229">
        <f t="shared" ca="1" si="29"/>
        <v>0</v>
      </c>
      <c r="AD766" s="229">
        <f t="shared" ca="1" si="30"/>
        <v>0</v>
      </c>
      <c r="AE766" s="230" t="str">
        <f t="shared" ca="1" si="28"/>
        <v>0,00
0,00</v>
      </c>
    </row>
    <row r="767" spans="26:31" x14ac:dyDescent="0.25">
      <c r="Z767" s="33"/>
      <c r="AA767" s="228">
        <f t="shared" ca="1" si="27"/>
        <v>0</v>
      </c>
      <c r="AB767" s="228">
        <f t="shared" ref="AB767:AB830" si="34">+AB766+1</f>
        <v>771</v>
      </c>
      <c r="AC767" s="229">
        <f t="shared" ca="1" si="29"/>
        <v>0</v>
      </c>
      <c r="AD767" s="229">
        <f t="shared" ca="1" si="30"/>
        <v>0</v>
      </c>
      <c r="AE767" s="230" t="str">
        <f t="shared" ca="1" si="28"/>
        <v>0,00
0,00</v>
      </c>
    </row>
    <row r="768" spans="26:31" x14ac:dyDescent="0.25">
      <c r="Z768" s="33"/>
      <c r="AA768" s="228">
        <f t="shared" ca="1" si="27"/>
        <v>0</v>
      </c>
      <c r="AB768" s="228">
        <f t="shared" si="34"/>
        <v>772</v>
      </c>
      <c r="AC768" s="229">
        <f t="shared" ca="1" si="29"/>
        <v>0</v>
      </c>
      <c r="AD768" s="229">
        <f t="shared" ca="1" si="30"/>
        <v>0</v>
      </c>
      <c r="AE768" s="230" t="str">
        <f t="shared" ca="1" si="28"/>
        <v>0,00
0,00</v>
      </c>
    </row>
    <row r="769" spans="26:31" x14ac:dyDescent="0.25">
      <c r="Z769" s="33"/>
      <c r="AA769" s="228">
        <f t="shared" ca="1" si="27"/>
        <v>0</v>
      </c>
      <c r="AB769" s="228">
        <f t="shared" si="34"/>
        <v>773</v>
      </c>
      <c r="AC769" s="229">
        <f t="shared" ca="1" si="29"/>
        <v>0</v>
      </c>
      <c r="AD769" s="229">
        <f t="shared" ca="1" si="30"/>
        <v>0</v>
      </c>
      <c r="AE769" s="230" t="str">
        <f t="shared" ca="1" si="28"/>
        <v>0,00
0,00</v>
      </c>
    </row>
    <row r="770" spans="26:31" x14ac:dyDescent="0.25">
      <c r="Z770" s="33"/>
      <c r="AA770" s="228">
        <f t="shared" ca="1" si="27"/>
        <v>0</v>
      </c>
      <c r="AB770" s="228">
        <f t="shared" si="34"/>
        <v>774</v>
      </c>
      <c r="AC770" s="229">
        <f t="shared" ca="1" si="29"/>
        <v>0</v>
      </c>
      <c r="AD770" s="229">
        <f t="shared" ca="1" si="30"/>
        <v>0</v>
      </c>
      <c r="AE770" s="230" t="str">
        <f t="shared" ca="1" si="28"/>
        <v>0,00
0,00</v>
      </c>
    </row>
    <row r="771" spans="26:31" x14ac:dyDescent="0.25">
      <c r="Z771" s="33"/>
      <c r="AA771" s="228">
        <f t="shared" ca="1" si="27"/>
        <v>0</v>
      </c>
      <c r="AB771" s="228">
        <f t="shared" si="34"/>
        <v>775</v>
      </c>
      <c r="AC771" s="229">
        <f t="shared" ca="1" si="29"/>
        <v>0</v>
      </c>
      <c r="AD771" s="229">
        <f t="shared" ca="1" si="30"/>
        <v>0</v>
      </c>
      <c r="AE771" s="230" t="str">
        <f t="shared" ca="1" si="28"/>
        <v>0,00
0,00</v>
      </c>
    </row>
    <row r="772" spans="26:31" x14ac:dyDescent="0.25">
      <c r="Z772" s="33"/>
      <c r="AA772" s="228">
        <f t="shared" ca="1" si="27"/>
        <v>0</v>
      </c>
      <c r="AB772" s="228">
        <f t="shared" si="34"/>
        <v>776</v>
      </c>
      <c r="AC772" s="229">
        <f t="shared" ca="1" si="29"/>
        <v>0</v>
      </c>
      <c r="AD772" s="229">
        <f t="shared" ca="1" si="30"/>
        <v>0</v>
      </c>
      <c r="AE772" s="230" t="str">
        <f t="shared" ca="1" si="28"/>
        <v>0,00
0,00</v>
      </c>
    </row>
    <row r="773" spans="26:31" x14ac:dyDescent="0.25">
      <c r="Z773" s="33"/>
      <c r="AA773" s="228">
        <f t="shared" ca="1" si="27"/>
        <v>0</v>
      </c>
      <c r="AB773" s="228">
        <f t="shared" si="34"/>
        <v>777</v>
      </c>
      <c r="AC773" s="229">
        <f t="shared" ca="1" si="29"/>
        <v>0</v>
      </c>
      <c r="AD773" s="229">
        <f t="shared" ca="1" si="30"/>
        <v>0</v>
      </c>
      <c r="AE773" s="230" t="str">
        <f t="shared" ca="1" si="28"/>
        <v>0,00
0,00</v>
      </c>
    </row>
    <row r="774" spans="26:31" x14ac:dyDescent="0.25">
      <c r="Z774" s="33"/>
      <c r="AA774" s="228">
        <f t="shared" ca="1" si="27"/>
        <v>0</v>
      </c>
      <c r="AB774" s="228">
        <f t="shared" si="34"/>
        <v>778</v>
      </c>
      <c r="AC774" s="229">
        <f t="shared" ca="1" si="29"/>
        <v>0</v>
      </c>
      <c r="AD774" s="229">
        <f t="shared" ca="1" si="30"/>
        <v>0</v>
      </c>
      <c r="AE774" s="230" t="str">
        <f t="shared" ca="1" si="28"/>
        <v>0,00
0,00</v>
      </c>
    </row>
    <row r="775" spans="26:31" x14ac:dyDescent="0.25">
      <c r="Z775" s="33"/>
      <c r="AA775" s="228">
        <f t="shared" ca="1" si="27"/>
        <v>0</v>
      </c>
      <c r="AB775" s="228">
        <f t="shared" si="34"/>
        <v>779</v>
      </c>
      <c r="AC775" s="229">
        <f t="shared" ca="1" si="29"/>
        <v>0</v>
      </c>
      <c r="AD775" s="229">
        <f t="shared" ca="1" si="30"/>
        <v>0</v>
      </c>
      <c r="AE775" s="230" t="str">
        <f t="shared" ca="1" si="28"/>
        <v>0,00
0,00</v>
      </c>
    </row>
    <row r="776" spans="26:31" x14ac:dyDescent="0.25">
      <c r="Z776" s="33"/>
      <c r="AA776" s="228">
        <f t="shared" ca="1" si="27"/>
        <v>0</v>
      </c>
      <c r="AB776" s="228">
        <f t="shared" si="34"/>
        <v>780</v>
      </c>
      <c r="AC776" s="229">
        <f t="shared" ca="1" si="29"/>
        <v>0</v>
      </c>
      <c r="AD776" s="229">
        <f t="shared" ca="1" si="30"/>
        <v>0</v>
      </c>
      <c r="AE776" s="230" t="str">
        <f t="shared" ca="1" si="28"/>
        <v>0,00
0,00</v>
      </c>
    </row>
    <row r="777" spans="26:31" x14ac:dyDescent="0.25">
      <c r="Z777" s="33"/>
      <c r="AA777" s="228">
        <f t="shared" ca="1" si="27"/>
        <v>0</v>
      </c>
      <c r="AB777" s="228">
        <f t="shared" si="34"/>
        <v>781</v>
      </c>
      <c r="AC777" s="229">
        <f t="shared" ca="1" si="29"/>
        <v>0</v>
      </c>
      <c r="AD777" s="229">
        <f t="shared" ca="1" si="30"/>
        <v>0</v>
      </c>
      <c r="AE777" s="230" t="str">
        <f t="shared" ca="1" si="28"/>
        <v>0,00
0,00</v>
      </c>
    </row>
    <row r="778" spans="26:31" x14ac:dyDescent="0.25">
      <c r="Z778" s="33"/>
      <c r="AA778" s="228">
        <f t="shared" ca="1" si="27"/>
        <v>0</v>
      </c>
      <c r="AB778" s="228">
        <f t="shared" si="34"/>
        <v>782</v>
      </c>
      <c r="AC778" s="229">
        <f t="shared" ca="1" si="29"/>
        <v>0</v>
      </c>
      <c r="AD778" s="229">
        <f t="shared" ca="1" si="30"/>
        <v>0</v>
      </c>
      <c r="AE778" s="230" t="str">
        <f t="shared" ca="1" si="28"/>
        <v>0,00
0,00</v>
      </c>
    </row>
    <row r="779" spans="26:31" x14ac:dyDescent="0.25">
      <c r="Z779" s="33"/>
      <c r="AA779" s="228">
        <f t="shared" ca="1" si="27"/>
        <v>0</v>
      </c>
      <c r="AB779" s="228">
        <f t="shared" si="34"/>
        <v>783</v>
      </c>
      <c r="AC779" s="229">
        <f t="shared" ca="1" si="29"/>
        <v>0</v>
      </c>
      <c r="AD779" s="229">
        <f t="shared" ca="1" si="30"/>
        <v>0</v>
      </c>
      <c r="AE779" s="230" t="str">
        <f t="shared" ca="1" si="28"/>
        <v>0,00
0,00</v>
      </c>
    </row>
    <row r="780" spans="26:31" x14ac:dyDescent="0.25">
      <c r="Z780" s="33"/>
      <c r="AA780" s="228">
        <f t="shared" ca="1" si="27"/>
        <v>0</v>
      </c>
      <c r="AB780" s="228">
        <f t="shared" si="34"/>
        <v>784</v>
      </c>
      <c r="AC780" s="229">
        <f t="shared" ca="1" si="29"/>
        <v>0</v>
      </c>
      <c r="AD780" s="229">
        <f t="shared" ca="1" si="30"/>
        <v>0</v>
      </c>
      <c r="AE780" s="230" t="str">
        <f t="shared" ca="1" si="28"/>
        <v>0,00
0,00</v>
      </c>
    </row>
    <row r="781" spans="26:31" x14ac:dyDescent="0.25">
      <c r="Z781" s="33"/>
      <c r="AA781" s="228">
        <f t="shared" ca="1" si="27"/>
        <v>0</v>
      </c>
      <c r="AB781" s="228">
        <f t="shared" si="34"/>
        <v>785</v>
      </c>
      <c r="AC781" s="229">
        <f t="shared" ca="1" si="29"/>
        <v>0</v>
      </c>
      <c r="AD781" s="229">
        <f t="shared" ca="1" si="30"/>
        <v>0</v>
      </c>
      <c r="AE781" s="230" t="str">
        <f t="shared" ca="1" si="28"/>
        <v>0,00
0,00</v>
      </c>
    </row>
    <row r="782" spans="26:31" x14ac:dyDescent="0.25">
      <c r="Z782" s="33"/>
      <c r="AA782" s="228">
        <f t="shared" ca="1" si="27"/>
        <v>0</v>
      </c>
      <c r="AB782" s="228">
        <f t="shared" si="34"/>
        <v>786</v>
      </c>
      <c r="AC782" s="229">
        <f t="shared" ca="1" si="29"/>
        <v>0</v>
      </c>
      <c r="AD782" s="229">
        <f t="shared" ca="1" si="30"/>
        <v>0</v>
      </c>
      <c r="AE782" s="230" t="str">
        <f t="shared" ca="1" si="28"/>
        <v>0,00
0,00</v>
      </c>
    </row>
    <row r="783" spans="26:31" x14ac:dyDescent="0.25">
      <c r="Z783" s="33"/>
      <c r="AA783" s="228">
        <f t="shared" ca="1" si="27"/>
        <v>0</v>
      </c>
      <c r="AB783" s="228">
        <f t="shared" si="34"/>
        <v>787</v>
      </c>
      <c r="AC783" s="229">
        <f t="shared" ca="1" si="29"/>
        <v>0</v>
      </c>
      <c r="AD783" s="229">
        <f t="shared" ca="1" si="30"/>
        <v>0</v>
      </c>
      <c r="AE783" s="230" t="str">
        <f t="shared" ca="1" si="28"/>
        <v>0,00
0,00</v>
      </c>
    </row>
    <row r="784" spans="26:31" x14ac:dyDescent="0.25">
      <c r="Z784" s="33"/>
      <c r="AA784" s="228">
        <f t="shared" ca="1" si="27"/>
        <v>0</v>
      </c>
      <c r="AB784" s="228">
        <f t="shared" si="34"/>
        <v>788</v>
      </c>
      <c r="AC784" s="229">
        <f t="shared" ca="1" si="29"/>
        <v>0</v>
      </c>
      <c r="AD784" s="229">
        <f t="shared" ca="1" si="30"/>
        <v>0</v>
      </c>
      <c r="AE784" s="230" t="str">
        <f t="shared" ca="1" si="28"/>
        <v>0,00
0,00</v>
      </c>
    </row>
    <row r="785" spans="26:31" x14ac:dyDescent="0.25">
      <c r="Z785" s="33"/>
      <c r="AA785" s="228">
        <f t="shared" ca="1" si="27"/>
        <v>0</v>
      </c>
      <c r="AB785" s="228">
        <f t="shared" si="34"/>
        <v>789</v>
      </c>
      <c r="AC785" s="229">
        <f t="shared" ca="1" si="29"/>
        <v>0</v>
      </c>
      <c r="AD785" s="229">
        <f t="shared" ca="1" si="30"/>
        <v>0</v>
      </c>
      <c r="AE785" s="230" t="str">
        <f t="shared" ca="1" si="28"/>
        <v>0,00
0,00</v>
      </c>
    </row>
    <row r="786" spans="26:31" x14ac:dyDescent="0.25">
      <c r="Z786" s="33"/>
      <c r="AA786" s="228">
        <f t="shared" ca="1" si="27"/>
        <v>0</v>
      </c>
      <c r="AB786" s="228">
        <f t="shared" si="34"/>
        <v>790</v>
      </c>
      <c r="AC786" s="229">
        <f t="shared" ca="1" si="29"/>
        <v>0</v>
      </c>
      <c r="AD786" s="229">
        <f t="shared" ca="1" si="30"/>
        <v>0</v>
      </c>
      <c r="AE786" s="230" t="str">
        <f t="shared" ca="1" si="28"/>
        <v>0,00
0,00</v>
      </c>
    </row>
    <row r="787" spans="26:31" x14ac:dyDescent="0.25">
      <c r="Z787" s="33"/>
      <c r="AA787" s="228">
        <f t="shared" ca="1" si="27"/>
        <v>0</v>
      </c>
      <c r="AB787" s="228">
        <f t="shared" si="34"/>
        <v>791</v>
      </c>
      <c r="AC787" s="229">
        <f t="shared" ca="1" si="29"/>
        <v>0</v>
      </c>
      <c r="AD787" s="229">
        <f t="shared" ca="1" si="30"/>
        <v>0</v>
      </c>
      <c r="AE787" s="230" t="str">
        <f t="shared" ca="1" si="28"/>
        <v>0,00
0,00</v>
      </c>
    </row>
    <row r="788" spans="26:31" x14ac:dyDescent="0.25">
      <c r="Z788" s="33"/>
      <c r="AA788" s="228">
        <f t="shared" ca="1" si="27"/>
        <v>0</v>
      </c>
      <c r="AB788" s="228">
        <f t="shared" si="34"/>
        <v>792</v>
      </c>
      <c r="AC788" s="229">
        <f t="shared" ca="1" si="29"/>
        <v>0</v>
      </c>
      <c r="AD788" s="229">
        <f t="shared" ca="1" si="30"/>
        <v>0</v>
      </c>
      <c r="AE788" s="230" t="str">
        <f t="shared" ca="1" si="28"/>
        <v>0,00
0,00</v>
      </c>
    </row>
    <row r="789" spans="26:31" x14ac:dyDescent="0.25">
      <c r="Z789" s="33"/>
      <c r="AA789" s="228">
        <f t="shared" ca="1" si="27"/>
        <v>0</v>
      </c>
      <c r="AB789" s="228">
        <f t="shared" si="34"/>
        <v>793</v>
      </c>
      <c r="AC789" s="229">
        <f t="shared" ca="1" si="29"/>
        <v>0</v>
      </c>
      <c r="AD789" s="229">
        <f t="shared" ca="1" si="30"/>
        <v>0</v>
      </c>
      <c r="AE789" s="230" t="str">
        <f t="shared" ca="1" si="28"/>
        <v>0,00
0,00</v>
      </c>
    </row>
    <row r="790" spans="26:31" x14ac:dyDescent="0.25">
      <c r="Z790" s="33"/>
      <c r="AA790" s="228">
        <f t="shared" ref="AA790:AA853" ca="1" si="35">INDIRECT( "'" &amp; $AC$2 &amp; "'!B" &amp; TEXT($AB790-$AJ$2,0))</f>
        <v>0</v>
      </c>
      <c r="AB790" s="228">
        <f t="shared" si="34"/>
        <v>794</v>
      </c>
      <c r="AC790" s="229">
        <f t="shared" ca="1" si="29"/>
        <v>0</v>
      </c>
      <c r="AD790" s="229">
        <f t="shared" ca="1" si="30"/>
        <v>0</v>
      </c>
      <c r="AE790" s="230" t="str">
        <f t="shared" ref="AE790:AE853" ca="1" si="36" xml:space="preserve"> TEXT(INDIRECT("'"&amp;$AC$2&amp;"'!F"&amp;TEXT($AB790-6,0)),"#.##0,00") &amp;"
" &amp; TEXT(INDIRECT("'"&amp;$AC$2&amp;"'!G"&amp;TEXT($AB790-6,0)),"#.##0,00")</f>
        <v>0,00
0,00</v>
      </c>
    </row>
    <row r="791" spans="26:31" x14ac:dyDescent="0.25">
      <c r="Z791" s="33"/>
      <c r="AA791" s="228">
        <f t="shared" ca="1" si="35"/>
        <v>0</v>
      </c>
      <c r="AB791" s="228">
        <f t="shared" si="34"/>
        <v>795</v>
      </c>
      <c r="AC791" s="229">
        <f t="shared" ref="AC791:AC854" ca="1" si="37">INDIRECT( "'" &amp; $AC$2 &amp; "'!D" &amp; TEXT($AB791-$AJ$2,0))</f>
        <v>0</v>
      </c>
      <c r="AD791" s="229">
        <f t="shared" ref="AD791:AD854" ca="1" si="38">INDIRECT( "'" &amp; $AC$2 &amp; "'!E" &amp; TEXT($AB791-$AJ$2,0))</f>
        <v>0</v>
      </c>
      <c r="AE791" s="230" t="str">
        <f t="shared" ca="1" si="36"/>
        <v>0,00
0,00</v>
      </c>
    </row>
    <row r="792" spans="26:31" x14ac:dyDescent="0.25">
      <c r="Z792" s="33"/>
      <c r="AA792" s="228">
        <f t="shared" ca="1" si="35"/>
        <v>0</v>
      </c>
      <c r="AB792" s="228">
        <f t="shared" si="34"/>
        <v>796</v>
      </c>
      <c r="AC792" s="229">
        <f t="shared" ca="1" si="37"/>
        <v>0</v>
      </c>
      <c r="AD792" s="229">
        <f t="shared" ca="1" si="38"/>
        <v>0</v>
      </c>
      <c r="AE792" s="230" t="str">
        <f t="shared" ca="1" si="36"/>
        <v>0,00
0,00</v>
      </c>
    </row>
    <row r="793" spans="26:31" x14ac:dyDescent="0.25">
      <c r="Z793" s="33"/>
      <c r="AA793" s="228">
        <f t="shared" ca="1" si="35"/>
        <v>0</v>
      </c>
      <c r="AB793" s="228">
        <f t="shared" si="34"/>
        <v>797</v>
      </c>
      <c r="AC793" s="229">
        <f t="shared" ca="1" si="37"/>
        <v>0</v>
      </c>
      <c r="AD793" s="229">
        <f t="shared" ca="1" si="38"/>
        <v>0</v>
      </c>
      <c r="AE793" s="230" t="str">
        <f t="shared" ca="1" si="36"/>
        <v>0,00
0,00</v>
      </c>
    </row>
    <row r="794" spans="26:31" x14ac:dyDescent="0.25">
      <c r="Z794" s="33"/>
      <c r="AA794" s="228">
        <f t="shared" ca="1" si="35"/>
        <v>0</v>
      </c>
      <c r="AB794" s="228">
        <f t="shared" si="34"/>
        <v>798</v>
      </c>
      <c r="AC794" s="229">
        <f t="shared" ca="1" si="37"/>
        <v>0</v>
      </c>
      <c r="AD794" s="229">
        <f t="shared" ca="1" si="38"/>
        <v>0</v>
      </c>
      <c r="AE794" s="230" t="str">
        <f t="shared" ca="1" si="36"/>
        <v>0,00
0,00</v>
      </c>
    </row>
    <row r="795" spans="26:31" x14ac:dyDescent="0.25">
      <c r="Z795" s="33"/>
      <c r="AA795" s="228">
        <f t="shared" ca="1" si="35"/>
        <v>0</v>
      </c>
      <c r="AB795" s="228">
        <f t="shared" si="34"/>
        <v>799</v>
      </c>
      <c r="AC795" s="229">
        <f t="shared" ca="1" si="37"/>
        <v>0</v>
      </c>
      <c r="AD795" s="229">
        <f t="shared" ca="1" si="38"/>
        <v>0</v>
      </c>
      <c r="AE795" s="230" t="str">
        <f t="shared" ca="1" si="36"/>
        <v>0,00
0,00</v>
      </c>
    </row>
    <row r="796" spans="26:31" x14ac:dyDescent="0.25">
      <c r="Z796" s="33"/>
      <c r="AA796" s="228">
        <f t="shared" ca="1" si="35"/>
        <v>0</v>
      </c>
      <c r="AB796" s="228">
        <f t="shared" si="34"/>
        <v>800</v>
      </c>
      <c r="AC796" s="229">
        <f t="shared" ca="1" si="37"/>
        <v>0</v>
      </c>
      <c r="AD796" s="229">
        <f t="shared" ca="1" si="38"/>
        <v>0</v>
      </c>
      <c r="AE796" s="230" t="str">
        <f t="shared" ca="1" si="36"/>
        <v>0,00
0,00</v>
      </c>
    </row>
    <row r="797" spans="26:31" x14ac:dyDescent="0.25">
      <c r="Z797" s="33"/>
      <c r="AA797" s="228">
        <f t="shared" ca="1" si="35"/>
        <v>0</v>
      </c>
      <c r="AB797" s="228">
        <f t="shared" si="34"/>
        <v>801</v>
      </c>
      <c r="AC797" s="229">
        <f t="shared" ca="1" si="37"/>
        <v>0</v>
      </c>
      <c r="AD797" s="229">
        <f t="shared" ca="1" si="38"/>
        <v>0</v>
      </c>
      <c r="AE797" s="230" t="str">
        <f t="shared" ca="1" si="36"/>
        <v>0,00
0,00</v>
      </c>
    </row>
    <row r="798" spans="26:31" x14ac:dyDescent="0.25">
      <c r="Z798" s="33"/>
      <c r="AA798" s="228">
        <f t="shared" ca="1" si="35"/>
        <v>0</v>
      </c>
      <c r="AB798" s="228">
        <f t="shared" si="34"/>
        <v>802</v>
      </c>
      <c r="AC798" s="229">
        <f t="shared" ca="1" si="37"/>
        <v>0</v>
      </c>
      <c r="AD798" s="229">
        <f t="shared" ca="1" si="38"/>
        <v>0</v>
      </c>
      <c r="AE798" s="230" t="str">
        <f t="shared" ca="1" si="36"/>
        <v>0,00
0,00</v>
      </c>
    </row>
    <row r="799" spans="26:31" x14ac:dyDescent="0.25">
      <c r="Z799" s="33"/>
      <c r="AA799" s="228">
        <f t="shared" ca="1" si="35"/>
        <v>0</v>
      </c>
      <c r="AB799" s="228">
        <f t="shared" si="34"/>
        <v>803</v>
      </c>
      <c r="AC799" s="229">
        <f t="shared" ca="1" si="37"/>
        <v>0</v>
      </c>
      <c r="AD799" s="229">
        <f t="shared" ca="1" si="38"/>
        <v>0</v>
      </c>
      <c r="AE799" s="230" t="str">
        <f t="shared" ca="1" si="36"/>
        <v>0,00
0,00</v>
      </c>
    </row>
    <row r="800" spans="26:31" x14ac:dyDescent="0.25">
      <c r="Z800" s="33"/>
      <c r="AA800" s="228">
        <f t="shared" ca="1" si="35"/>
        <v>0</v>
      </c>
      <c r="AB800" s="228">
        <f t="shared" si="34"/>
        <v>804</v>
      </c>
      <c r="AC800" s="229">
        <f t="shared" ca="1" si="37"/>
        <v>0</v>
      </c>
      <c r="AD800" s="229">
        <f t="shared" ca="1" si="38"/>
        <v>0</v>
      </c>
      <c r="AE800" s="230" t="str">
        <f t="shared" ca="1" si="36"/>
        <v>0,00
0,00</v>
      </c>
    </row>
    <row r="801" spans="26:31" x14ac:dyDescent="0.25">
      <c r="Z801" s="33"/>
      <c r="AA801" s="228">
        <f t="shared" ca="1" si="35"/>
        <v>0</v>
      </c>
      <c r="AB801" s="228">
        <f t="shared" si="34"/>
        <v>805</v>
      </c>
      <c r="AC801" s="229">
        <f t="shared" ca="1" si="37"/>
        <v>0</v>
      </c>
      <c r="AD801" s="229">
        <f t="shared" ca="1" si="38"/>
        <v>0</v>
      </c>
      <c r="AE801" s="230" t="str">
        <f t="shared" ca="1" si="36"/>
        <v>0,00
0,00</v>
      </c>
    </row>
    <row r="802" spans="26:31" x14ac:dyDescent="0.25">
      <c r="Z802" s="33"/>
      <c r="AA802" s="228">
        <f t="shared" ca="1" si="35"/>
        <v>0</v>
      </c>
      <c r="AB802" s="228">
        <f t="shared" si="34"/>
        <v>806</v>
      </c>
      <c r="AC802" s="229">
        <f t="shared" ca="1" si="37"/>
        <v>0</v>
      </c>
      <c r="AD802" s="229">
        <f t="shared" ca="1" si="38"/>
        <v>0</v>
      </c>
      <c r="AE802" s="230" t="str">
        <f t="shared" ca="1" si="36"/>
        <v>0,00
0,00</v>
      </c>
    </row>
    <row r="803" spans="26:31" x14ac:dyDescent="0.25">
      <c r="Z803" s="33"/>
      <c r="AA803" s="228">
        <f t="shared" ca="1" si="35"/>
        <v>0</v>
      </c>
      <c r="AB803" s="228">
        <f t="shared" si="34"/>
        <v>807</v>
      </c>
      <c r="AC803" s="229">
        <f t="shared" ca="1" si="37"/>
        <v>0</v>
      </c>
      <c r="AD803" s="229">
        <f t="shared" ca="1" si="38"/>
        <v>0</v>
      </c>
      <c r="AE803" s="230" t="str">
        <f t="shared" ca="1" si="36"/>
        <v>0,00
0,00</v>
      </c>
    </row>
    <row r="804" spans="26:31" x14ac:dyDescent="0.25">
      <c r="Z804" s="33"/>
      <c r="AA804" s="228">
        <f t="shared" ca="1" si="35"/>
        <v>0</v>
      </c>
      <c r="AB804" s="228">
        <f t="shared" si="34"/>
        <v>808</v>
      </c>
      <c r="AC804" s="229">
        <f t="shared" ca="1" si="37"/>
        <v>0</v>
      </c>
      <c r="AD804" s="229">
        <f t="shared" ca="1" si="38"/>
        <v>0</v>
      </c>
      <c r="AE804" s="230" t="str">
        <f t="shared" ca="1" si="36"/>
        <v>0,00
0,00</v>
      </c>
    </row>
    <row r="805" spans="26:31" x14ac:dyDescent="0.25">
      <c r="Z805" s="33"/>
      <c r="AA805" s="228">
        <f t="shared" ca="1" si="35"/>
        <v>0</v>
      </c>
      <c r="AB805" s="228">
        <f t="shared" si="34"/>
        <v>809</v>
      </c>
      <c r="AC805" s="229">
        <f t="shared" ca="1" si="37"/>
        <v>0</v>
      </c>
      <c r="AD805" s="229">
        <f t="shared" ca="1" si="38"/>
        <v>0</v>
      </c>
      <c r="AE805" s="230" t="str">
        <f t="shared" ca="1" si="36"/>
        <v>0,00
0,00</v>
      </c>
    </row>
    <row r="806" spans="26:31" x14ac:dyDescent="0.25">
      <c r="Z806" s="33"/>
      <c r="AA806" s="228">
        <f t="shared" ca="1" si="35"/>
        <v>0</v>
      </c>
      <c r="AB806" s="228">
        <f t="shared" si="34"/>
        <v>810</v>
      </c>
      <c r="AC806" s="229">
        <f t="shared" ca="1" si="37"/>
        <v>0</v>
      </c>
      <c r="AD806" s="229">
        <f t="shared" ca="1" si="38"/>
        <v>0</v>
      </c>
      <c r="AE806" s="230" t="str">
        <f t="shared" ca="1" si="36"/>
        <v>0,00
0,00</v>
      </c>
    </row>
    <row r="807" spans="26:31" x14ac:dyDescent="0.25">
      <c r="Z807" s="33"/>
      <c r="AA807" s="228">
        <f t="shared" ca="1" si="35"/>
        <v>0</v>
      </c>
      <c r="AB807" s="228">
        <f t="shared" si="34"/>
        <v>811</v>
      </c>
      <c r="AC807" s="229">
        <f t="shared" ca="1" si="37"/>
        <v>0</v>
      </c>
      <c r="AD807" s="229">
        <f t="shared" ca="1" si="38"/>
        <v>0</v>
      </c>
      <c r="AE807" s="230" t="str">
        <f t="shared" ca="1" si="36"/>
        <v>0,00
0,00</v>
      </c>
    </row>
    <row r="808" spans="26:31" x14ac:dyDescent="0.25">
      <c r="Z808" s="33"/>
      <c r="AA808" s="228">
        <f t="shared" ca="1" si="35"/>
        <v>0</v>
      </c>
      <c r="AB808" s="228">
        <f t="shared" si="34"/>
        <v>812</v>
      </c>
      <c r="AC808" s="229">
        <f t="shared" ca="1" si="37"/>
        <v>0</v>
      </c>
      <c r="AD808" s="229">
        <f t="shared" ca="1" si="38"/>
        <v>0</v>
      </c>
      <c r="AE808" s="230" t="str">
        <f t="shared" ca="1" si="36"/>
        <v>0,00
0,00</v>
      </c>
    </row>
    <row r="809" spans="26:31" x14ac:dyDescent="0.25">
      <c r="Z809" s="33"/>
      <c r="AA809" s="228">
        <f t="shared" ca="1" si="35"/>
        <v>0</v>
      </c>
      <c r="AB809" s="228">
        <f t="shared" si="34"/>
        <v>813</v>
      </c>
      <c r="AC809" s="229">
        <f t="shared" ca="1" si="37"/>
        <v>0</v>
      </c>
      <c r="AD809" s="229">
        <f t="shared" ca="1" si="38"/>
        <v>0</v>
      </c>
      <c r="AE809" s="230" t="str">
        <f t="shared" ca="1" si="36"/>
        <v>0,00
0,00</v>
      </c>
    </row>
    <row r="810" spans="26:31" x14ac:dyDescent="0.25">
      <c r="Z810" s="33"/>
      <c r="AA810" s="228">
        <f t="shared" ca="1" si="35"/>
        <v>0</v>
      </c>
      <c r="AB810" s="228">
        <f t="shared" si="34"/>
        <v>814</v>
      </c>
      <c r="AC810" s="229">
        <f t="shared" ca="1" si="37"/>
        <v>0</v>
      </c>
      <c r="AD810" s="229">
        <f t="shared" ca="1" si="38"/>
        <v>0</v>
      </c>
      <c r="AE810" s="230" t="str">
        <f t="shared" ca="1" si="36"/>
        <v>0,00
0,00</v>
      </c>
    </row>
    <row r="811" spans="26:31" x14ac:dyDescent="0.25">
      <c r="Z811" s="33"/>
      <c r="AA811" s="228">
        <f t="shared" ca="1" si="35"/>
        <v>0</v>
      </c>
      <c r="AB811" s="228">
        <f t="shared" si="34"/>
        <v>815</v>
      </c>
      <c r="AC811" s="229">
        <f t="shared" ca="1" si="37"/>
        <v>0</v>
      </c>
      <c r="AD811" s="229">
        <f t="shared" ca="1" si="38"/>
        <v>0</v>
      </c>
      <c r="AE811" s="230" t="str">
        <f t="shared" ca="1" si="36"/>
        <v>0,00
0,00</v>
      </c>
    </row>
    <row r="812" spans="26:31" x14ac:dyDescent="0.25">
      <c r="Z812" s="33"/>
      <c r="AA812" s="228">
        <f t="shared" ca="1" si="35"/>
        <v>0</v>
      </c>
      <c r="AB812" s="228">
        <f t="shared" si="34"/>
        <v>816</v>
      </c>
      <c r="AC812" s="229">
        <f t="shared" ca="1" si="37"/>
        <v>0</v>
      </c>
      <c r="AD812" s="229">
        <f t="shared" ca="1" si="38"/>
        <v>0</v>
      </c>
      <c r="AE812" s="230" t="str">
        <f t="shared" ca="1" si="36"/>
        <v>0,00
0,00</v>
      </c>
    </row>
    <row r="813" spans="26:31" x14ac:dyDescent="0.25">
      <c r="Z813" s="33"/>
      <c r="AA813" s="228">
        <f t="shared" ca="1" si="35"/>
        <v>0</v>
      </c>
      <c r="AB813" s="228">
        <f t="shared" si="34"/>
        <v>817</v>
      </c>
      <c r="AC813" s="229">
        <f t="shared" ca="1" si="37"/>
        <v>0</v>
      </c>
      <c r="AD813" s="229">
        <f t="shared" ca="1" si="38"/>
        <v>0</v>
      </c>
      <c r="AE813" s="230" t="str">
        <f t="shared" ca="1" si="36"/>
        <v>0,00
0,00</v>
      </c>
    </row>
    <row r="814" spans="26:31" x14ac:dyDescent="0.25">
      <c r="Z814" s="33"/>
      <c r="AA814" s="228">
        <f t="shared" ca="1" si="35"/>
        <v>0</v>
      </c>
      <c r="AB814" s="228">
        <f t="shared" si="34"/>
        <v>818</v>
      </c>
      <c r="AC814" s="229">
        <f t="shared" ca="1" si="37"/>
        <v>0</v>
      </c>
      <c r="AD814" s="229">
        <f t="shared" ca="1" si="38"/>
        <v>0</v>
      </c>
      <c r="AE814" s="230" t="str">
        <f t="shared" ca="1" si="36"/>
        <v>0,00
0,00</v>
      </c>
    </row>
    <row r="815" spans="26:31" x14ac:dyDescent="0.25">
      <c r="Z815" s="33"/>
      <c r="AA815" s="228">
        <f t="shared" ca="1" si="35"/>
        <v>0</v>
      </c>
      <c r="AB815" s="228">
        <f t="shared" si="34"/>
        <v>819</v>
      </c>
      <c r="AC815" s="229">
        <f t="shared" ca="1" si="37"/>
        <v>0</v>
      </c>
      <c r="AD815" s="229">
        <f t="shared" ca="1" si="38"/>
        <v>0</v>
      </c>
      <c r="AE815" s="230" t="str">
        <f t="shared" ca="1" si="36"/>
        <v>0,00
0,00</v>
      </c>
    </row>
    <row r="816" spans="26:31" x14ac:dyDescent="0.25">
      <c r="Z816" s="33"/>
      <c r="AA816" s="228">
        <f t="shared" ca="1" si="35"/>
        <v>0</v>
      </c>
      <c r="AB816" s="228">
        <f t="shared" si="34"/>
        <v>820</v>
      </c>
      <c r="AC816" s="229">
        <f t="shared" ca="1" si="37"/>
        <v>0</v>
      </c>
      <c r="AD816" s="229">
        <f t="shared" ca="1" si="38"/>
        <v>0</v>
      </c>
      <c r="AE816" s="230" t="str">
        <f t="shared" ca="1" si="36"/>
        <v>0,00
0,00</v>
      </c>
    </row>
    <row r="817" spans="26:31" x14ac:dyDescent="0.25">
      <c r="Z817" s="33"/>
      <c r="AA817" s="228">
        <f t="shared" ca="1" si="35"/>
        <v>0</v>
      </c>
      <c r="AB817" s="228">
        <f t="shared" si="34"/>
        <v>821</v>
      </c>
      <c r="AC817" s="229">
        <f t="shared" ca="1" si="37"/>
        <v>0</v>
      </c>
      <c r="AD817" s="229">
        <f t="shared" ca="1" si="38"/>
        <v>0</v>
      </c>
      <c r="AE817" s="230" t="str">
        <f t="shared" ca="1" si="36"/>
        <v>0,00
0,00</v>
      </c>
    </row>
    <row r="818" spans="26:31" x14ac:dyDescent="0.25">
      <c r="Z818" s="33"/>
      <c r="AA818" s="228">
        <f t="shared" ca="1" si="35"/>
        <v>0</v>
      </c>
      <c r="AB818" s="228">
        <f t="shared" si="34"/>
        <v>822</v>
      </c>
      <c r="AC818" s="229">
        <f t="shared" ca="1" si="37"/>
        <v>0</v>
      </c>
      <c r="AD818" s="229">
        <f t="shared" ca="1" si="38"/>
        <v>0</v>
      </c>
      <c r="AE818" s="230" t="str">
        <f t="shared" ca="1" si="36"/>
        <v>0,00
0,00</v>
      </c>
    </row>
    <row r="819" spans="26:31" x14ac:dyDescent="0.25">
      <c r="Z819" s="33"/>
      <c r="AA819" s="228">
        <f t="shared" ca="1" si="35"/>
        <v>0</v>
      </c>
      <c r="AB819" s="228">
        <f t="shared" si="34"/>
        <v>823</v>
      </c>
      <c r="AC819" s="229">
        <f t="shared" ca="1" si="37"/>
        <v>0</v>
      </c>
      <c r="AD819" s="229">
        <f t="shared" ca="1" si="38"/>
        <v>0</v>
      </c>
      <c r="AE819" s="230" t="str">
        <f t="shared" ca="1" si="36"/>
        <v>0,00
0,00</v>
      </c>
    </row>
    <row r="820" spans="26:31" x14ac:dyDescent="0.25">
      <c r="Z820" s="33"/>
      <c r="AA820" s="228">
        <f t="shared" ca="1" si="35"/>
        <v>0</v>
      </c>
      <c r="AB820" s="228">
        <f t="shared" si="34"/>
        <v>824</v>
      </c>
      <c r="AC820" s="229">
        <f t="shared" ca="1" si="37"/>
        <v>0</v>
      </c>
      <c r="AD820" s="229">
        <f t="shared" ca="1" si="38"/>
        <v>0</v>
      </c>
      <c r="AE820" s="230" t="str">
        <f t="shared" ca="1" si="36"/>
        <v>0,00
0,00</v>
      </c>
    </row>
    <row r="821" spans="26:31" x14ac:dyDescent="0.25">
      <c r="Z821" s="33"/>
      <c r="AA821" s="228">
        <f t="shared" ca="1" si="35"/>
        <v>0</v>
      </c>
      <c r="AB821" s="228">
        <f t="shared" si="34"/>
        <v>825</v>
      </c>
      <c r="AC821" s="229">
        <f t="shared" ca="1" si="37"/>
        <v>0</v>
      </c>
      <c r="AD821" s="229">
        <f t="shared" ca="1" si="38"/>
        <v>0</v>
      </c>
      <c r="AE821" s="230" t="str">
        <f t="shared" ca="1" si="36"/>
        <v>0,00
0,00</v>
      </c>
    </row>
    <row r="822" spans="26:31" x14ac:dyDescent="0.25">
      <c r="Z822" s="33"/>
      <c r="AA822" s="228">
        <f t="shared" ca="1" si="35"/>
        <v>0</v>
      </c>
      <c r="AB822" s="228">
        <f t="shared" si="34"/>
        <v>826</v>
      </c>
      <c r="AC822" s="229">
        <f t="shared" ca="1" si="37"/>
        <v>0</v>
      </c>
      <c r="AD822" s="229">
        <f t="shared" ca="1" si="38"/>
        <v>0</v>
      </c>
      <c r="AE822" s="230" t="str">
        <f t="shared" ca="1" si="36"/>
        <v>0,00
0,00</v>
      </c>
    </row>
    <row r="823" spans="26:31" x14ac:dyDescent="0.25">
      <c r="Z823" s="33"/>
      <c r="AA823" s="228">
        <f t="shared" ca="1" si="35"/>
        <v>0</v>
      </c>
      <c r="AB823" s="228">
        <f t="shared" si="34"/>
        <v>827</v>
      </c>
      <c r="AC823" s="229">
        <f t="shared" ca="1" si="37"/>
        <v>0</v>
      </c>
      <c r="AD823" s="229">
        <f t="shared" ca="1" si="38"/>
        <v>0</v>
      </c>
      <c r="AE823" s="230" t="str">
        <f t="shared" ca="1" si="36"/>
        <v>0,00
0,00</v>
      </c>
    </row>
    <row r="824" spans="26:31" x14ac:dyDescent="0.25">
      <c r="Z824" s="33"/>
      <c r="AA824" s="228">
        <f t="shared" ca="1" si="35"/>
        <v>0</v>
      </c>
      <c r="AB824" s="228">
        <f t="shared" si="34"/>
        <v>828</v>
      </c>
      <c r="AC824" s="229">
        <f t="shared" ca="1" si="37"/>
        <v>0</v>
      </c>
      <c r="AD824" s="229">
        <f t="shared" ca="1" si="38"/>
        <v>0</v>
      </c>
      <c r="AE824" s="230" t="str">
        <f t="shared" ca="1" si="36"/>
        <v>0,00
0,00</v>
      </c>
    </row>
    <row r="825" spans="26:31" x14ac:dyDescent="0.25">
      <c r="Z825" s="33"/>
      <c r="AA825" s="228">
        <f t="shared" ca="1" si="35"/>
        <v>0</v>
      </c>
      <c r="AB825" s="228">
        <f t="shared" si="34"/>
        <v>829</v>
      </c>
      <c r="AC825" s="229">
        <f t="shared" ca="1" si="37"/>
        <v>0</v>
      </c>
      <c r="AD825" s="229">
        <f t="shared" ca="1" si="38"/>
        <v>0</v>
      </c>
      <c r="AE825" s="230" t="str">
        <f t="shared" ca="1" si="36"/>
        <v>0,00
0,00</v>
      </c>
    </row>
    <row r="826" spans="26:31" x14ac:dyDescent="0.25">
      <c r="Z826" s="33"/>
      <c r="AA826" s="228">
        <f t="shared" ca="1" si="35"/>
        <v>0</v>
      </c>
      <c r="AB826" s="228">
        <f t="shared" si="34"/>
        <v>830</v>
      </c>
      <c r="AC826" s="229">
        <f t="shared" ca="1" si="37"/>
        <v>0</v>
      </c>
      <c r="AD826" s="229">
        <f t="shared" ca="1" si="38"/>
        <v>0</v>
      </c>
      <c r="AE826" s="230" t="str">
        <f t="shared" ca="1" si="36"/>
        <v>0,00
0,00</v>
      </c>
    </row>
    <row r="827" spans="26:31" x14ac:dyDescent="0.25">
      <c r="Z827" s="33"/>
      <c r="AA827" s="228">
        <f t="shared" ca="1" si="35"/>
        <v>0</v>
      </c>
      <c r="AB827" s="228">
        <f t="shared" si="34"/>
        <v>831</v>
      </c>
      <c r="AC827" s="229">
        <f t="shared" ca="1" si="37"/>
        <v>0</v>
      </c>
      <c r="AD827" s="229">
        <f t="shared" ca="1" si="38"/>
        <v>0</v>
      </c>
      <c r="AE827" s="230" t="str">
        <f t="shared" ca="1" si="36"/>
        <v>0,00
0,00</v>
      </c>
    </row>
    <row r="828" spans="26:31" x14ac:dyDescent="0.25">
      <c r="Z828" s="33"/>
      <c r="AA828" s="228">
        <f t="shared" ca="1" si="35"/>
        <v>0</v>
      </c>
      <c r="AB828" s="228">
        <f t="shared" si="34"/>
        <v>832</v>
      </c>
      <c r="AC828" s="229">
        <f t="shared" ca="1" si="37"/>
        <v>0</v>
      </c>
      <c r="AD828" s="229">
        <f t="shared" ca="1" si="38"/>
        <v>0</v>
      </c>
      <c r="AE828" s="230" t="str">
        <f t="shared" ca="1" si="36"/>
        <v>0,00
0,00</v>
      </c>
    </row>
    <row r="829" spans="26:31" x14ac:dyDescent="0.25">
      <c r="Z829" s="33"/>
      <c r="AA829" s="228">
        <f t="shared" ca="1" si="35"/>
        <v>0</v>
      </c>
      <c r="AB829" s="228">
        <f t="shared" si="34"/>
        <v>833</v>
      </c>
      <c r="AC829" s="229">
        <f t="shared" ca="1" si="37"/>
        <v>0</v>
      </c>
      <c r="AD829" s="229">
        <f t="shared" ca="1" si="38"/>
        <v>0</v>
      </c>
      <c r="AE829" s="230" t="str">
        <f t="shared" ca="1" si="36"/>
        <v>0,00
0,00</v>
      </c>
    </row>
    <row r="830" spans="26:31" x14ac:dyDescent="0.25">
      <c r="Z830" s="33"/>
      <c r="AA830" s="228">
        <f t="shared" ca="1" si="35"/>
        <v>0</v>
      </c>
      <c r="AB830" s="228">
        <f t="shared" si="34"/>
        <v>834</v>
      </c>
      <c r="AC830" s="229">
        <f t="shared" ca="1" si="37"/>
        <v>0</v>
      </c>
      <c r="AD830" s="229">
        <f t="shared" ca="1" si="38"/>
        <v>0</v>
      </c>
      <c r="AE830" s="230" t="str">
        <f t="shared" ca="1" si="36"/>
        <v>0,00
0,00</v>
      </c>
    </row>
    <row r="831" spans="26:31" x14ac:dyDescent="0.25">
      <c r="Z831" s="33"/>
      <c r="AA831" s="228">
        <f t="shared" ca="1" si="35"/>
        <v>0</v>
      </c>
      <c r="AB831" s="228">
        <f t="shared" ref="AB831:AB894" si="39">+AB830+1</f>
        <v>835</v>
      </c>
      <c r="AC831" s="229">
        <f t="shared" ca="1" si="37"/>
        <v>0</v>
      </c>
      <c r="AD831" s="229">
        <f t="shared" ca="1" si="38"/>
        <v>0</v>
      </c>
      <c r="AE831" s="230" t="str">
        <f t="shared" ca="1" si="36"/>
        <v>0,00
0,00</v>
      </c>
    </row>
    <row r="832" spans="26:31" x14ac:dyDescent="0.25">
      <c r="Z832" s="33"/>
      <c r="AA832" s="228">
        <f t="shared" ca="1" si="35"/>
        <v>0</v>
      </c>
      <c r="AB832" s="228">
        <f t="shared" si="39"/>
        <v>836</v>
      </c>
      <c r="AC832" s="229">
        <f t="shared" ca="1" si="37"/>
        <v>0</v>
      </c>
      <c r="AD832" s="229">
        <f t="shared" ca="1" si="38"/>
        <v>0</v>
      </c>
      <c r="AE832" s="230" t="str">
        <f t="shared" ca="1" si="36"/>
        <v>0,00
0,00</v>
      </c>
    </row>
    <row r="833" spans="26:31" x14ac:dyDescent="0.25">
      <c r="Z833" s="33"/>
      <c r="AA833" s="228">
        <f t="shared" ca="1" si="35"/>
        <v>0</v>
      </c>
      <c r="AB833" s="228">
        <f t="shared" si="39"/>
        <v>837</v>
      </c>
      <c r="AC833" s="229">
        <f t="shared" ca="1" si="37"/>
        <v>0</v>
      </c>
      <c r="AD833" s="229">
        <f t="shared" ca="1" si="38"/>
        <v>0</v>
      </c>
      <c r="AE833" s="230" t="str">
        <f t="shared" ca="1" si="36"/>
        <v>0,00
0,00</v>
      </c>
    </row>
    <row r="834" spans="26:31" x14ac:dyDescent="0.25">
      <c r="Z834" s="33"/>
      <c r="AA834" s="228">
        <f t="shared" ca="1" si="35"/>
        <v>0</v>
      </c>
      <c r="AB834" s="228">
        <f t="shared" si="39"/>
        <v>838</v>
      </c>
      <c r="AC834" s="229">
        <f t="shared" ca="1" si="37"/>
        <v>0</v>
      </c>
      <c r="AD834" s="229">
        <f t="shared" ca="1" si="38"/>
        <v>0</v>
      </c>
      <c r="AE834" s="230" t="str">
        <f t="shared" ca="1" si="36"/>
        <v>0,00
0,00</v>
      </c>
    </row>
    <row r="835" spans="26:31" x14ac:dyDescent="0.25">
      <c r="Z835" s="33"/>
      <c r="AA835" s="228">
        <f t="shared" ca="1" si="35"/>
        <v>0</v>
      </c>
      <c r="AB835" s="228">
        <f t="shared" si="39"/>
        <v>839</v>
      </c>
      <c r="AC835" s="229">
        <f t="shared" ca="1" si="37"/>
        <v>0</v>
      </c>
      <c r="AD835" s="229">
        <f t="shared" ca="1" si="38"/>
        <v>0</v>
      </c>
      <c r="AE835" s="230" t="str">
        <f t="shared" ca="1" si="36"/>
        <v>0,00
0,00</v>
      </c>
    </row>
    <row r="836" spans="26:31" x14ac:dyDescent="0.25">
      <c r="Z836" s="33"/>
      <c r="AA836" s="228">
        <f t="shared" ca="1" si="35"/>
        <v>0</v>
      </c>
      <c r="AB836" s="228">
        <f t="shared" si="39"/>
        <v>840</v>
      </c>
      <c r="AC836" s="229">
        <f t="shared" ca="1" si="37"/>
        <v>0</v>
      </c>
      <c r="AD836" s="229">
        <f t="shared" ca="1" si="38"/>
        <v>0</v>
      </c>
      <c r="AE836" s="230" t="str">
        <f t="shared" ca="1" si="36"/>
        <v>0,00
0,00</v>
      </c>
    </row>
    <row r="837" spans="26:31" x14ac:dyDescent="0.25">
      <c r="Z837" s="33"/>
      <c r="AA837" s="228">
        <f t="shared" ca="1" si="35"/>
        <v>0</v>
      </c>
      <c r="AB837" s="228">
        <f t="shared" si="39"/>
        <v>841</v>
      </c>
      <c r="AC837" s="229">
        <f t="shared" ca="1" si="37"/>
        <v>0</v>
      </c>
      <c r="AD837" s="229">
        <f t="shared" ca="1" si="38"/>
        <v>0</v>
      </c>
      <c r="AE837" s="230" t="str">
        <f t="shared" ca="1" si="36"/>
        <v>0,00
0,00</v>
      </c>
    </row>
    <row r="838" spans="26:31" x14ac:dyDescent="0.25">
      <c r="Z838" s="33"/>
      <c r="AA838" s="228">
        <f t="shared" ca="1" si="35"/>
        <v>0</v>
      </c>
      <c r="AB838" s="228">
        <f t="shared" si="39"/>
        <v>842</v>
      </c>
      <c r="AC838" s="229">
        <f t="shared" ca="1" si="37"/>
        <v>0</v>
      </c>
      <c r="AD838" s="229">
        <f t="shared" ca="1" si="38"/>
        <v>0</v>
      </c>
      <c r="AE838" s="230" t="str">
        <f t="shared" ca="1" si="36"/>
        <v>0,00
0,00</v>
      </c>
    </row>
    <row r="839" spans="26:31" x14ac:dyDescent="0.25">
      <c r="Z839" s="33"/>
      <c r="AA839" s="228">
        <f t="shared" ca="1" si="35"/>
        <v>0</v>
      </c>
      <c r="AB839" s="228">
        <f t="shared" si="39"/>
        <v>843</v>
      </c>
      <c r="AC839" s="229">
        <f t="shared" ca="1" si="37"/>
        <v>0</v>
      </c>
      <c r="AD839" s="229">
        <f t="shared" ca="1" si="38"/>
        <v>0</v>
      </c>
      <c r="AE839" s="230" t="str">
        <f t="shared" ca="1" si="36"/>
        <v>0,00
0,00</v>
      </c>
    </row>
    <row r="840" spans="26:31" x14ac:dyDescent="0.25">
      <c r="Z840" s="33"/>
      <c r="AA840" s="228">
        <f t="shared" ca="1" si="35"/>
        <v>0</v>
      </c>
      <c r="AB840" s="228">
        <f t="shared" si="39"/>
        <v>844</v>
      </c>
      <c r="AC840" s="229">
        <f t="shared" ca="1" si="37"/>
        <v>0</v>
      </c>
      <c r="AD840" s="229">
        <f t="shared" ca="1" si="38"/>
        <v>0</v>
      </c>
      <c r="AE840" s="230" t="str">
        <f t="shared" ca="1" si="36"/>
        <v>0,00
0,00</v>
      </c>
    </row>
    <row r="841" spans="26:31" x14ac:dyDescent="0.25">
      <c r="Z841" s="33"/>
      <c r="AA841" s="228">
        <f t="shared" ca="1" si="35"/>
        <v>0</v>
      </c>
      <c r="AB841" s="228">
        <f t="shared" si="39"/>
        <v>845</v>
      </c>
      <c r="AC841" s="229">
        <f t="shared" ca="1" si="37"/>
        <v>0</v>
      </c>
      <c r="AD841" s="229">
        <f t="shared" ca="1" si="38"/>
        <v>0</v>
      </c>
      <c r="AE841" s="230" t="str">
        <f t="shared" ca="1" si="36"/>
        <v>0,00
0,00</v>
      </c>
    </row>
    <row r="842" spans="26:31" x14ac:dyDescent="0.25">
      <c r="Z842" s="33"/>
      <c r="AA842" s="228">
        <f t="shared" ca="1" si="35"/>
        <v>0</v>
      </c>
      <c r="AB842" s="228">
        <f t="shared" si="39"/>
        <v>846</v>
      </c>
      <c r="AC842" s="229">
        <f t="shared" ca="1" si="37"/>
        <v>0</v>
      </c>
      <c r="AD842" s="229">
        <f t="shared" ca="1" si="38"/>
        <v>0</v>
      </c>
      <c r="AE842" s="230" t="str">
        <f t="shared" ca="1" si="36"/>
        <v>0,00
0,00</v>
      </c>
    </row>
    <row r="843" spans="26:31" x14ac:dyDescent="0.25">
      <c r="Z843" s="33"/>
      <c r="AA843" s="228">
        <f t="shared" ca="1" si="35"/>
        <v>0</v>
      </c>
      <c r="AB843" s="228">
        <f t="shared" si="39"/>
        <v>847</v>
      </c>
      <c r="AC843" s="229">
        <f t="shared" ca="1" si="37"/>
        <v>0</v>
      </c>
      <c r="AD843" s="229">
        <f t="shared" ca="1" si="38"/>
        <v>0</v>
      </c>
      <c r="AE843" s="230" t="str">
        <f t="shared" ca="1" si="36"/>
        <v>0,00
0,00</v>
      </c>
    </row>
    <row r="844" spans="26:31" x14ac:dyDescent="0.25">
      <c r="Z844" s="33"/>
      <c r="AA844" s="228">
        <f t="shared" ca="1" si="35"/>
        <v>0</v>
      </c>
      <c r="AB844" s="228">
        <f t="shared" si="39"/>
        <v>848</v>
      </c>
      <c r="AC844" s="229">
        <f t="shared" ca="1" si="37"/>
        <v>0</v>
      </c>
      <c r="AD844" s="229">
        <f t="shared" ca="1" si="38"/>
        <v>0</v>
      </c>
      <c r="AE844" s="230" t="str">
        <f t="shared" ca="1" si="36"/>
        <v>0,00
0,00</v>
      </c>
    </row>
    <row r="845" spans="26:31" x14ac:dyDescent="0.25">
      <c r="Z845" s="33"/>
      <c r="AA845" s="228">
        <f t="shared" ca="1" si="35"/>
        <v>0</v>
      </c>
      <c r="AB845" s="228">
        <f t="shared" si="39"/>
        <v>849</v>
      </c>
      <c r="AC845" s="229">
        <f t="shared" ca="1" si="37"/>
        <v>0</v>
      </c>
      <c r="AD845" s="229">
        <f t="shared" ca="1" si="38"/>
        <v>0</v>
      </c>
      <c r="AE845" s="230" t="str">
        <f t="shared" ca="1" si="36"/>
        <v>0,00
0,00</v>
      </c>
    </row>
    <row r="846" spans="26:31" x14ac:dyDescent="0.25">
      <c r="Z846" s="33"/>
      <c r="AA846" s="228">
        <f t="shared" ca="1" si="35"/>
        <v>0</v>
      </c>
      <c r="AB846" s="228">
        <f t="shared" si="39"/>
        <v>850</v>
      </c>
      <c r="AC846" s="229">
        <f t="shared" ca="1" si="37"/>
        <v>0</v>
      </c>
      <c r="AD846" s="229">
        <f t="shared" ca="1" si="38"/>
        <v>0</v>
      </c>
      <c r="AE846" s="230" t="str">
        <f t="shared" ca="1" si="36"/>
        <v>0,00
0,00</v>
      </c>
    </row>
    <row r="847" spans="26:31" x14ac:dyDescent="0.25">
      <c r="Z847" s="33"/>
      <c r="AA847" s="228">
        <f t="shared" ca="1" si="35"/>
        <v>0</v>
      </c>
      <c r="AB847" s="228">
        <f t="shared" si="39"/>
        <v>851</v>
      </c>
      <c r="AC847" s="229">
        <f t="shared" ca="1" si="37"/>
        <v>0</v>
      </c>
      <c r="AD847" s="229">
        <f t="shared" ca="1" si="38"/>
        <v>0</v>
      </c>
      <c r="AE847" s="230" t="str">
        <f t="shared" ca="1" si="36"/>
        <v>0,00
0,00</v>
      </c>
    </row>
    <row r="848" spans="26:31" x14ac:dyDescent="0.25">
      <c r="Z848" s="33"/>
      <c r="AA848" s="228">
        <f t="shared" ca="1" si="35"/>
        <v>0</v>
      </c>
      <c r="AB848" s="228">
        <f t="shared" si="39"/>
        <v>852</v>
      </c>
      <c r="AC848" s="229">
        <f t="shared" ca="1" si="37"/>
        <v>0</v>
      </c>
      <c r="AD848" s="229">
        <f t="shared" ca="1" si="38"/>
        <v>0</v>
      </c>
      <c r="AE848" s="230" t="str">
        <f t="shared" ca="1" si="36"/>
        <v>0,00
0,00</v>
      </c>
    </row>
    <row r="849" spans="26:31" x14ac:dyDescent="0.25">
      <c r="Z849" s="33"/>
      <c r="AA849" s="228">
        <f t="shared" ca="1" si="35"/>
        <v>0</v>
      </c>
      <c r="AB849" s="228">
        <f t="shared" si="39"/>
        <v>853</v>
      </c>
      <c r="AC849" s="229">
        <f t="shared" ca="1" si="37"/>
        <v>0</v>
      </c>
      <c r="AD849" s="229">
        <f t="shared" ca="1" si="38"/>
        <v>0</v>
      </c>
      <c r="AE849" s="230" t="str">
        <f t="shared" ca="1" si="36"/>
        <v>0,00
0,00</v>
      </c>
    </row>
    <row r="850" spans="26:31" x14ac:dyDescent="0.25">
      <c r="Z850" s="33"/>
      <c r="AA850" s="228">
        <f t="shared" ca="1" si="35"/>
        <v>0</v>
      </c>
      <c r="AB850" s="228">
        <f t="shared" si="39"/>
        <v>854</v>
      </c>
      <c r="AC850" s="229">
        <f t="shared" ca="1" si="37"/>
        <v>0</v>
      </c>
      <c r="AD850" s="229">
        <f t="shared" ca="1" si="38"/>
        <v>0</v>
      </c>
      <c r="AE850" s="230" t="str">
        <f t="shared" ca="1" si="36"/>
        <v>0,00
0,00</v>
      </c>
    </row>
    <row r="851" spans="26:31" x14ac:dyDescent="0.25">
      <c r="Z851" s="33"/>
      <c r="AA851" s="228">
        <f t="shared" ca="1" si="35"/>
        <v>0</v>
      </c>
      <c r="AB851" s="228">
        <f t="shared" si="39"/>
        <v>855</v>
      </c>
      <c r="AC851" s="229">
        <f t="shared" ca="1" si="37"/>
        <v>0</v>
      </c>
      <c r="AD851" s="229">
        <f t="shared" ca="1" si="38"/>
        <v>0</v>
      </c>
      <c r="AE851" s="230" t="str">
        <f t="shared" ca="1" si="36"/>
        <v>0,00
0,00</v>
      </c>
    </row>
    <row r="852" spans="26:31" x14ac:dyDescent="0.25">
      <c r="Z852" s="33"/>
      <c r="AA852" s="228">
        <f t="shared" ca="1" si="35"/>
        <v>0</v>
      </c>
      <c r="AB852" s="228">
        <f t="shared" si="39"/>
        <v>856</v>
      </c>
      <c r="AC852" s="229">
        <f t="shared" ca="1" si="37"/>
        <v>0</v>
      </c>
      <c r="AD852" s="229">
        <f t="shared" ca="1" si="38"/>
        <v>0</v>
      </c>
      <c r="AE852" s="230" t="str">
        <f t="shared" ca="1" si="36"/>
        <v>0,00
0,00</v>
      </c>
    </row>
    <row r="853" spans="26:31" x14ac:dyDescent="0.25">
      <c r="Z853" s="33"/>
      <c r="AA853" s="228">
        <f t="shared" ca="1" si="35"/>
        <v>0</v>
      </c>
      <c r="AB853" s="228">
        <f t="shared" si="39"/>
        <v>857</v>
      </c>
      <c r="AC853" s="229">
        <f t="shared" ca="1" si="37"/>
        <v>0</v>
      </c>
      <c r="AD853" s="229">
        <f t="shared" ca="1" si="38"/>
        <v>0</v>
      </c>
      <c r="AE853" s="230" t="str">
        <f t="shared" ca="1" si="36"/>
        <v>0,00
0,00</v>
      </c>
    </row>
    <row r="854" spans="26:31" x14ac:dyDescent="0.25">
      <c r="Z854" s="33"/>
      <c r="AA854" s="228">
        <f t="shared" ref="AA854:AA917" ca="1" si="40">INDIRECT( "'" &amp; $AC$2 &amp; "'!B" &amp; TEXT($AB854-$AJ$2,0))</f>
        <v>0</v>
      </c>
      <c r="AB854" s="228">
        <f t="shared" si="39"/>
        <v>858</v>
      </c>
      <c r="AC854" s="229">
        <f t="shared" ca="1" si="37"/>
        <v>0</v>
      </c>
      <c r="AD854" s="229">
        <f t="shared" ca="1" si="38"/>
        <v>0</v>
      </c>
      <c r="AE854" s="230" t="str">
        <f t="shared" ref="AE854:AE917" ca="1" si="41" xml:space="preserve"> TEXT(INDIRECT("'"&amp;$AC$2&amp;"'!F"&amp;TEXT($AB854-6,0)),"#.##0,00") &amp;"
" &amp; TEXT(INDIRECT("'"&amp;$AC$2&amp;"'!G"&amp;TEXT($AB854-6,0)),"#.##0,00")</f>
        <v>0,00
0,00</v>
      </c>
    </row>
    <row r="855" spans="26:31" x14ac:dyDescent="0.25">
      <c r="Z855" s="33"/>
      <c r="AA855" s="228">
        <f t="shared" ca="1" si="40"/>
        <v>0</v>
      </c>
      <c r="AB855" s="228">
        <f t="shared" si="39"/>
        <v>859</v>
      </c>
      <c r="AC855" s="229">
        <f t="shared" ref="AC855:AC918" ca="1" si="42">INDIRECT( "'" &amp; $AC$2 &amp; "'!D" &amp; TEXT($AB855-$AJ$2,0))</f>
        <v>0</v>
      </c>
      <c r="AD855" s="229">
        <f t="shared" ref="AD855:AD918" ca="1" si="43">INDIRECT( "'" &amp; $AC$2 &amp; "'!E" &amp; TEXT($AB855-$AJ$2,0))</f>
        <v>0</v>
      </c>
      <c r="AE855" s="230" t="str">
        <f t="shared" ca="1" si="41"/>
        <v>0,00
0,00</v>
      </c>
    </row>
    <row r="856" spans="26:31" x14ac:dyDescent="0.25">
      <c r="Z856" s="33"/>
      <c r="AA856" s="228">
        <f t="shared" ca="1" si="40"/>
        <v>0</v>
      </c>
      <c r="AB856" s="228">
        <f t="shared" si="39"/>
        <v>860</v>
      </c>
      <c r="AC856" s="229">
        <f t="shared" ca="1" si="42"/>
        <v>0</v>
      </c>
      <c r="AD856" s="229">
        <f t="shared" ca="1" si="43"/>
        <v>0</v>
      </c>
      <c r="AE856" s="230" t="str">
        <f t="shared" ca="1" si="41"/>
        <v>0,00
0,00</v>
      </c>
    </row>
    <row r="857" spans="26:31" x14ac:dyDescent="0.25">
      <c r="Z857" s="33"/>
      <c r="AA857" s="228">
        <f t="shared" ca="1" si="40"/>
        <v>0</v>
      </c>
      <c r="AB857" s="228">
        <f t="shared" si="39"/>
        <v>861</v>
      </c>
      <c r="AC857" s="229">
        <f t="shared" ca="1" si="42"/>
        <v>0</v>
      </c>
      <c r="AD857" s="229">
        <f t="shared" ca="1" si="43"/>
        <v>0</v>
      </c>
      <c r="AE857" s="230" t="str">
        <f t="shared" ca="1" si="41"/>
        <v>0,00
0,00</v>
      </c>
    </row>
    <row r="858" spans="26:31" x14ac:dyDescent="0.25">
      <c r="Z858" s="33"/>
      <c r="AA858" s="228">
        <f t="shared" ca="1" si="40"/>
        <v>0</v>
      </c>
      <c r="AB858" s="228">
        <f t="shared" si="39"/>
        <v>862</v>
      </c>
      <c r="AC858" s="229">
        <f t="shared" ca="1" si="42"/>
        <v>0</v>
      </c>
      <c r="AD858" s="229">
        <f t="shared" ca="1" si="43"/>
        <v>0</v>
      </c>
      <c r="AE858" s="230" t="str">
        <f t="shared" ca="1" si="41"/>
        <v>0,00
0,00</v>
      </c>
    </row>
    <row r="859" spans="26:31" x14ac:dyDescent="0.25">
      <c r="Z859" s="33"/>
      <c r="AA859" s="228">
        <f t="shared" ca="1" si="40"/>
        <v>0</v>
      </c>
      <c r="AB859" s="228">
        <f t="shared" si="39"/>
        <v>863</v>
      </c>
      <c r="AC859" s="229">
        <f t="shared" ca="1" si="42"/>
        <v>0</v>
      </c>
      <c r="AD859" s="229">
        <f t="shared" ca="1" si="43"/>
        <v>0</v>
      </c>
      <c r="AE859" s="230" t="str">
        <f t="shared" ca="1" si="41"/>
        <v>0,00
0,00</v>
      </c>
    </row>
    <row r="860" spans="26:31" x14ac:dyDescent="0.25">
      <c r="Z860" s="33"/>
      <c r="AA860" s="228">
        <f t="shared" ca="1" si="40"/>
        <v>0</v>
      </c>
      <c r="AB860" s="228">
        <f t="shared" si="39"/>
        <v>864</v>
      </c>
      <c r="AC860" s="229">
        <f t="shared" ca="1" si="42"/>
        <v>0</v>
      </c>
      <c r="AD860" s="229">
        <f t="shared" ca="1" si="43"/>
        <v>0</v>
      </c>
      <c r="AE860" s="230" t="str">
        <f t="shared" ca="1" si="41"/>
        <v>0,00
0,00</v>
      </c>
    </row>
    <row r="861" spans="26:31" x14ac:dyDescent="0.25">
      <c r="Z861" s="33"/>
      <c r="AA861" s="228">
        <f t="shared" ca="1" si="40"/>
        <v>0</v>
      </c>
      <c r="AB861" s="228">
        <f t="shared" si="39"/>
        <v>865</v>
      </c>
      <c r="AC861" s="229">
        <f t="shared" ca="1" si="42"/>
        <v>0</v>
      </c>
      <c r="AD861" s="229">
        <f t="shared" ca="1" si="43"/>
        <v>0</v>
      </c>
      <c r="AE861" s="230" t="str">
        <f t="shared" ca="1" si="41"/>
        <v>0,00
0,00</v>
      </c>
    </row>
    <row r="862" spans="26:31" x14ac:dyDescent="0.25">
      <c r="Z862" s="33"/>
      <c r="AA862" s="228">
        <f t="shared" ca="1" si="40"/>
        <v>0</v>
      </c>
      <c r="AB862" s="228">
        <f t="shared" si="39"/>
        <v>866</v>
      </c>
      <c r="AC862" s="229">
        <f t="shared" ca="1" si="42"/>
        <v>0</v>
      </c>
      <c r="AD862" s="229">
        <f t="shared" ca="1" si="43"/>
        <v>0</v>
      </c>
      <c r="AE862" s="230" t="str">
        <f t="shared" ca="1" si="41"/>
        <v>0,00
0,00</v>
      </c>
    </row>
    <row r="863" spans="26:31" x14ac:dyDescent="0.25">
      <c r="Z863" s="33"/>
      <c r="AA863" s="228">
        <f t="shared" ca="1" si="40"/>
        <v>0</v>
      </c>
      <c r="AB863" s="228">
        <f t="shared" si="39"/>
        <v>867</v>
      </c>
      <c r="AC863" s="229">
        <f t="shared" ca="1" si="42"/>
        <v>0</v>
      </c>
      <c r="AD863" s="229">
        <f t="shared" ca="1" si="43"/>
        <v>0</v>
      </c>
      <c r="AE863" s="230" t="str">
        <f t="shared" ca="1" si="41"/>
        <v>0,00
0,00</v>
      </c>
    </row>
    <row r="864" spans="26:31" x14ac:dyDescent="0.25">
      <c r="Z864" s="33"/>
      <c r="AA864" s="228">
        <f t="shared" ca="1" si="40"/>
        <v>0</v>
      </c>
      <c r="AB864" s="228">
        <f t="shared" si="39"/>
        <v>868</v>
      </c>
      <c r="AC864" s="229">
        <f t="shared" ca="1" si="42"/>
        <v>0</v>
      </c>
      <c r="AD864" s="229">
        <f t="shared" ca="1" si="43"/>
        <v>0</v>
      </c>
      <c r="AE864" s="230" t="str">
        <f t="shared" ca="1" si="41"/>
        <v>0,00
0,00</v>
      </c>
    </row>
    <row r="865" spans="26:31" x14ac:dyDescent="0.25">
      <c r="Z865" s="33"/>
      <c r="AA865" s="228">
        <f t="shared" ca="1" si="40"/>
        <v>0</v>
      </c>
      <c r="AB865" s="228">
        <f t="shared" si="39"/>
        <v>869</v>
      </c>
      <c r="AC865" s="229">
        <f t="shared" ca="1" si="42"/>
        <v>0</v>
      </c>
      <c r="AD865" s="229">
        <f t="shared" ca="1" si="43"/>
        <v>0</v>
      </c>
      <c r="AE865" s="230" t="str">
        <f t="shared" ca="1" si="41"/>
        <v>0,00
0,00</v>
      </c>
    </row>
    <row r="866" spans="26:31" x14ac:dyDescent="0.25">
      <c r="Z866" s="33"/>
      <c r="AA866" s="228">
        <f t="shared" ca="1" si="40"/>
        <v>0</v>
      </c>
      <c r="AB866" s="228">
        <f t="shared" si="39"/>
        <v>870</v>
      </c>
      <c r="AC866" s="229">
        <f t="shared" ca="1" si="42"/>
        <v>0</v>
      </c>
      <c r="AD866" s="229">
        <f t="shared" ca="1" si="43"/>
        <v>0</v>
      </c>
      <c r="AE866" s="230" t="str">
        <f t="shared" ca="1" si="41"/>
        <v>0,00
0,00</v>
      </c>
    </row>
    <row r="867" spans="26:31" x14ac:dyDescent="0.25">
      <c r="Z867" s="33"/>
      <c r="AA867" s="228">
        <f t="shared" ca="1" si="40"/>
        <v>0</v>
      </c>
      <c r="AB867" s="228">
        <f t="shared" si="39"/>
        <v>871</v>
      </c>
      <c r="AC867" s="229">
        <f t="shared" ca="1" si="42"/>
        <v>0</v>
      </c>
      <c r="AD867" s="229">
        <f t="shared" ca="1" si="43"/>
        <v>0</v>
      </c>
      <c r="AE867" s="230" t="str">
        <f t="shared" ca="1" si="41"/>
        <v>0,00
0,00</v>
      </c>
    </row>
    <row r="868" spans="26:31" x14ac:dyDescent="0.25">
      <c r="Z868" s="33"/>
      <c r="AA868" s="228">
        <f t="shared" ca="1" si="40"/>
        <v>0</v>
      </c>
      <c r="AB868" s="228">
        <f t="shared" si="39"/>
        <v>872</v>
      </c>
      <c r="AC868" s="229">
        <f t="shared" ca="1" si="42"/>
        <v>0</v>
      </c>
      <c r="AD868" s="229">
        <f t="shared" ca="1" si="43"/>
        <v>0</v>
      </c>
      <c r="AE868" s="230" t="str">
        <f t="shared" ca="1" si="41"/>
        <v>0,00
0,00</v>
      </c>
    </row>
    <row r="869" spans="26:31" x14ac:dyDescent="0.25">
      <c r="Z869" s="33"/>
      <c r="AA869" s="228">
        <f t="shared" ca="1" si="40"/>
        <v>0</v>
      </c>
      <c r="AB869" s="228">
        <f t="shared" si="39"/>
        <v>873</v>
      </c>
      <c r="AC869" s="229">
        <f t="shared" ca="1" si="42"/>
        <v>0</v>
      </c>
      <c r="AD869" s="229">
        <f t="shared" ca="1" si="43"/>
        <v>0</v>
      </c>
      <c r="AE869" s="230" t="str">
        <f t="shared" ca="1" si="41"/>
        <v>0,00
0,00</v>
      </c>
    </row>
    <row r="870" spans="26:31" x14ac:dyDescent="0.25">
      <c r="Z870" s="33"/>
      <c r="AA870" s="228">
        <f t="shared" ca="1" si="40"/>
        <v>0</v>
      </c>
      <c r="AB870" s="228">
        <f t="shared" si="39"/>
        <v>874</v>
      </c>
      <c r="AC870" s="229">
        <f t="shared" ca="1" si="42"/>
        <v>0</v>
      </c>
      <c r="AD870" s="229">
        <f t="shared" ca="1" si="43"/>
        <v>0</v>
      </c>
      <c r="AE870" s="230" t="str">
        <f t="shared" ca="1" si="41"/>
        <v>0,00
0,00</v>
      </c>
    </row>
    <row r="871" spans="26:31" x14ac:dyDescent="0.25">
      <c r="Z871" s="33"/>
      <c r="AA871" s="228">
        <f t="shared" ca="1" si="40"/>
        <v>0</v>
      </c>
      <c r="AB871" s="228">
        <f t="shared" si="39"/>
        <v>875</v>
      </c>
      <c r="AC871" s="229">
        <f t="shared" ca="1" si="42"/>
        <v>0</v>
      </c>
      <c r="AD871" s="229">
        <f t="shared" ca="1" si="43"/>
        <v>0</v>
      </c>
      <c r="AE871" s="230" t="str">
        <f t="shared" ca="1" si="41"/>
        <v>0,00
0,00</v>
      </c>
    </row>
    <row r="872" spans="26:31" x14ac:dyDescent="0.25">
      <c r="Z872" s="33"/>
      <c r="AA872" s="228">
        <f t="shared" ca="1" si="40"/>
        <v>0</v>
      </c>
      <c r="AB872" s="228">
        <f t="shared" si="39"/>
        <v>876</v>
      </c>
      <c r="AC872" s="229">
        <f t="shared" ca="1" si="42"/>
        <v>0</v>
      </c>
      <c r="AD872" s="229">
        <f t="shared" ca="1" si="43"/>
        <v>0</v>
      </c>
      <c r="AE872" s="230" t="str">
        <f t="shared" ca="1" si="41"/>
        <v>0,00
0,00</v>
      </c>
    </row>
    <row r="873" spans="26:31" x14ac:dyDescent="0.25">
      <c r="Z873" s="33"/>
      <c r="AA873" s="228">
        <f t="shared" ca="1" si="40"/>
        <v>0</v>
      </c>
      <c r="AB873" s="228">
        <f t="shared" si="39"/>
        <v>877</v>
      </c>
      <c r="AC873" s="229">
        <f t="shared" ca="1" si="42"/>
        <v>0</v>
      </c>
      <c r="AD873" s="229">
        <f t="shared" ca="1" si="43"/>
        <v>0</v>
      </c>
      <c r="AE873" s="230" t="str">
        <f t="shared" ca="1" si="41"/>
        <v>0,00
0,00</v>
      </c>
    </row>
    <row r="874" spans="26:31" x14ac:dyDescent="0.25">
      <c r="Z874" s="33"/>
      <c r="AA874" s="228">
        <f t="shared" ca="1" si="40"/>
        <v>0</v>
      </c>
      <c r="AB874" s="228">
        <f t="shared" si="39"/>
        <v>878</v>
      </c>
      <c r="AC874" s="229">
        <f t="shared" ca="1" si="42"/>
        <v>0</v>
      </c>
      <c r="AD874" s="229">
        <f t="shared" ca="1" si="43"/>
        <v>0</v>
      </c>
      <c r="AE874" s="230" t="str">
        <f t="shared" ca="1" si="41"/>
        <v>0,00
0,00</v>
      </c>
    </row>
    <row r="875" spans="26:31" x14ac:dyDescent="0.25">
      <c r="Z875" s="33"/>
      <c r="AA875" s="228">
        <f t="shared" ca="1" si="40"/>
        <v>0</v>
      </c>
      <c r="AB875" s="228">
        <f t="shared" si="39"/>
        <v>879</v>
      </c>
      <c r="AC875" s="229">
        <f t="shared" ca="1" si="42"/>
        <v>0</v>
      </c>
      <c r="AD875" s="229">
        <f t="shared" ca="1" si="43"/>
        <v>0</v>
      </c>
      <c r="AE875" s="230" t="str">
        <f t="shared" ca="1" si="41"/>
        <v>0,00
0,00</v>
      </c>
    </row>
    <row r="876" spans="26:31" x14ac:dyDescent="0.25">
      <c r="Z876" s="33"/>
      <c r="AA876" s="228">
        <f t="shared" ca="1" si="40"/>
        <v>0</v>
      </c>
      <c r="AB876" s="228">
        <f t="shared" si="39"/>
        <v>880</v>
      </c>
      <c r="AC876" s="229">
        <f t="shared" ca="1" si="42"/>
        <v>0</v>
      </c>
      <c r="AD876" s="229">
        <f t="shared" ca="1" si="43"/>
        <v>0</v>
      </c>
      <c r="AE876" s="230" t="str">
        <f t="shared" ca="1" si="41"/>
        <v>0,00
0,00</v>
      </c>
    </row>
    <row r="877" spans="26:31" x14ac:dyDescent="0.25">
      <c r="Z877" s="33"/>
      <c r="AA877" s="228">
        <f t="shared" ca="1" si="40"/>
        <v>0</v>
      </c>
      <c r="AB877" s="228">
        <f t="shared" si="39"/>
        <v>881</v>
      </c>
      <c r="AC877" s="229">
        <f t="shared" ca="1" si="42"/>
        <v>0</v>
      </c>
      <c r="AD877" s="229">
        <f t="shared" ca="1" si="43"/>
        <v>0</v>
      </c>
      <c r="AE877" s="230" t="str">
        <f t="shared" ca="1" si="41"/>
        <v>0,00
0,00</v>
      </c>
    </row>
    <row r="878" spans="26:31" x14ac:dyDescent="0.25">
      <c r="Z878" s="33"/>
      <c r="AA878" s="228">
        <f t="shared" ca="1" si="40"/>
        <v>0</v>
      </c>
      <c r="AB878" s="228">
        <f t="shared" si="39"/>
        <v>882</v>
      </c>
      <c r="AC878" s="229">
        <f t="shared" ca="1" si="42"/>
        <v>0</v>
      </c>
      <c r="AD878" s="229">
        <f t="shared" ca="1" si="43"/>
        <v>0</v>
      </c>
      <c r="AE878" s="230" t="str">
        <f t="shared" ca="1" si="41"/>
        <v>0,00
0,00</v>
      </c>
    </row>
    <row r="879" spans="26:31" x14ac:dyDescent="0.25">
      <c r="Z879" s="33"/>
      <c r="AA879" s="228">
        <f t="shared" ca="1" si="40"/>
        <v>0</v>
      </c>
      <c r="AB879" s="228">
        <f t="shared" si="39"/>
        <v>883</v>
      </c>
      <c r="AC879" s="229">
        <f t="shared" ca="1" si="42"/>
        <v>0</v>
      </c>
      <c r="AD879" s="229">
        <f t="shared" ca="1" si="43"/>
        <v>0</v>
      </c>
      <c r="AE879" s="230" t="str">
        <f t="shared" ca="1" si="41"/>
        <v>0,00
0,00</v>
      </c>
    </row>
    <row r="880" spans="26:31" x14ac:dyDescent="0.25">
      <c r="Z880" s="33"/>
      <c r="AA880" s="228">
        <f t="shared" ca="1" si="40"/>
        <v>0</v>
      </c>
      <c r="AB880" s="228">
        <f t="shared" si="39"/>
        <v>884</v>
      </c>
      <c r="AC880" s="229">
        <f t="shared" ca="1" si="42"/>
        <v>0</v>
      </c>
      <c r="AD880" s="229">
        <f t="shared" ca="1" si="43"/>
        <v>0</v>
      </c>
      <c r="AE880" s="230" t="str">
        <f t="shared" ca="1" si="41"/>
        <v>0,00
0,00</v>
      </c>
    </row>
    <row r="881" spans="26:31" x14ac:dyDescent="0.25">
      <c r="Z881" s="33"/>
      <c r="AA881" s="228">
        <f t="shared" ca="1" si="40"/>
        <v>0</v>
      </c>
      <c r="AB881" s="228">
        <f t="shared" si="39"/>
        <v>885</v>
      </c>
      <c r="AC881" s="229">
        <f t="shared" ca="1" si="42"/>
        <v>0</v>
      </c>
      <c r="AD881" s="229">
        <f t="shared" ca="1" si="43"/>
        <v>0</v>
      </c>
      <c r="AE881" s="230" t="str">
        <f t="shared" ca="1" si="41"/>
        <v>0,00
0,00</v>
      </c>
    </row>
    <row r="882" spans="26:31" x14ac:dyDescent="0.25">
      <c r="Z882" s="33"/>
      <c r="AA882" s="228">
        <f t="shared" ca="1" si="40"/>
        <v>0</v>
      </c>
      <c r="AB882" s="228">
        <f t="shared" si="39"/>
        <v>886</v>
      </c>
      <c r="AC882" s="229">
        <f t="shared" ca="1" si="42"/>
        <v>0</v>
      </c>
      <c r="AD882" s="229">
        <f t="shared" ca="1" si="43"/>
        <v>0</v>
      </c>
      <c r="AE882" s="230" t="str">
        <f t="shared" ca="1" si="41"/>
        <v>0,00
0,00</v>
      </c>
    </row>
    <row r="883" spans="26:31" x14ac:dyDescent="0.25">
      <c r="Z883" s="33"/>
      <c r="AA883" s="228">
        <f t="shared" ca="1" si="40"/>
        <v>0</v>
      </c>
      <c r="AB883" s="228">
        <f t="shared" si="39"/>
        <v>887</v>
      </c>
      <c r="AC883" s="229">
        <f t="shared" ca="1" si="42"/>
        <v>0</v>
      </c>
      <c r="AD883" s="229">
        <f t="shared" ca="1" si="43"/>
        <v>0</v>
      </c>
      <c r="AE883" s="230" t="str">
        <f t="shared" ca="1" si="41"/>
        <v>0,00
0,00</v>
      </c>
    </row>
    <row r="884" spans="26:31" x14ac:dyDescent="0.25">
      <c r="Z884" s="33"/>
      <c r="AA884" s="228">
        <f t="shared" ca="1" si="40"/>
        <v>0</v>
      </c>
      <c r="AB884" s="228">
        <f t="shared" si="39"/>
        <v>888</v>
      </c>
      <c r="AC884" s="229">
        <f t="shared" ca="1" si="42"/>
        <v>0</v>
      </c>
      <c r="AD884" s="229">
        <f t="shared" ca="1" si="43"/>
        <v>0</v>
      </c>
      <c r="AE884" s="230" t="str">
        <f t="shared" ca="1" si="41"/>
        <v>0,00
0,00</v>
      </c>
    </row>
    <row r="885" spans="26:31" x14ac:dyDescent="0.25">
      <c r="Z885" s="33"/>
      <c r="AA885" s="228">
        <f t="shared" ca="1" si="40"/>
        <v>0</v>
      </c>
      <c r="AB885" s="228">
        <f t="shared" si="39"/>
        <v>889</v>
      </c>
      <c r="AC885" s="229">
        <f t="shared" ca="1" si="42"/>
        <v>0</v>
      </c>
      <c r="AD885" s="229">
        <f t="shared" ca="1" si="43"/>
        <v>0</v>
      </c>
      <c r="AE885" s="230" t="str">
        <f t="shared" ca="1" si="41"/>
        <v>0,00
0,00</v>
      </c>
    </row>
    <row r="886" spans="26:31" x14ac:dyDescent="0.25">
      <c r="Z886" s="33"/>
      <c r="AA886" s="228">
        <f t="shared" ca="1" si="40"/>
        <v>0</v>
      </c>
      <c r="AB886" s="228">
        <f t="shared" si="39"/>
        <v>890</v>
      </c>
      <c r="AC886" s="229">
        <f t="shared" ca="1" si="42"/>
        <v>0</v>
      </c>
      <c r="AD886" s="229">
        <f t="shared" ca="1" si="43"/>
        <v>0</v>
      </c>
      <c r="AE886" s="230" t="str">
        <f t="shared" ca="1" si="41"/>
        <v>0,00
0,00</v>
      </c>
    </row>
    <row r="887" spans="26:31" x14ac:dyDescent="0.25">
      <c r="Z887" s="33"/>
      <c r="AA887" s="228">
        <f t="shared" ca="1" si="40"/>
        <v>0</v>
      </c>
      <c r="AB887" s="228">
        <f t="shared" si="39"/>
        <v>891</v>
      </c>
      <c r="AC887" s="229">
        <f t="shared" ca="1" si="42"/>
        <v>0</v>
      </c>
      <c r="AD887" s="229">
        <f t="shared" ca="1" si="43"/>
        <v>0</v>
      </c>
      <c r="AE887" s="230" t="str">
        <f t="shared" ca="1" si="41"/>
        <v>0,00
0,00</v>
      </c>
    </row>
    <row r="888" spans="26:31" x14ac:dyDescent="0.25">
      <c r="Z888" s="33"/>
      <c r="AA888" s="228">
        <f t="shared" ca="1" si="40"/>
        <v>0</v>
      </c>
      <c r="AB888" s="228">
        <f t="shared" si="39"/>
        <v>892</v>
      </c>
      <c r="AC888" s="229">
        <f t="shared" ca="1" si="42"/>
        <v>0</v>
      </c>
      <c r="AD888" s="229">
        <f t="shared" ca="1" si="43"/>
        <v>0</v>
      </c>
      <c r="AE888" s="230" t="str">
        <f t="shared" ca="1" si="41"/>
        <v>0,00
0,00</v>
      </c>
    </row>
    <row r="889" spans="26:31" x14ac:dyDescent="0.25">
      <c r="Z889" s="33"/>
      <c r="AA889" s="228">
        <f t="shared" ca="1" si="40"/>
        <v>0</v>
      </c>
      <c r="AB889" s="228">
        <f t="shared" si="39"/>
        <v>893</v>
      </c>
      <c r="AC889" s="229">
        <f t="shared" ca="1" si="42"/>
        <v>0</v>
      </c>
      <c r="AD889" s="229">
        <f t="shared" ca="1" si="43"/>
        <v>0</v>
      </c>
      <c r="AE889" s="230" t="str">
        <f t="shared" ca="1" si="41"/>
        <v>0,00
0,00</v>
      </c>
    </row>
    <row r="890" spans="26:31" x14ac:dyDescent="0.25">
      <c r="Z890" s="33"/>
      <c r="AA890" s="228">
        <f t="shared" ca="1" si="40"/>
        <v>0</v>
      </c>
      <c r="AB890" s="228">
        <f t="shared" si="39"/>
        <v>894</v>
      </c>
      <c r="AC890" s="229">
        <f t="shared" ca="1" si="42"/>
        <v>0</v>
      </c>
      <c r="AD890" s="229">
        <f t="shared" ca="1" si="43"/>
        <v>0</v>
      </c>
      <c r="AE890" s="230" t="str">
        <f t="shared" ca="1" si="41"/>
        <v>0,00
0,00</v>
      </c>
    </row>
    <row r="891" spans="26:31" x14ac:dyDescent="0.25">
      <c r="Z891" s="33"/>
      <c r="AA891" s="228">
        <f t="shared" ca="1" si="40"/>
        <v>0</v>
      </c>
      <c r="AB891" s="228">
        <f t="shared" si="39"/>
        <v>895</v>
      </c>
      <c r="AC891" s="229">
        <f t="shared" ca="1" si="42"/>
        <v>0</v>
      </c>
      <c r="AD891" s="229">
        <f t="shared" ca="1" si="43"/>
        <v>0</v>
      </c>
      <c r="AE891" s="230" t="str">
        <f t="shared" ca="1" si="41"/>
        <v>0,00
0,00</v>
      </c>
    </row>
    <row r="892" spans="26:31" x14ac:dyDescent="0.25">
      <c r="Z892" s="33"/>
      <c r="AA892" s="228">
        <f t="shared" ca="1" si="40"/>
        <v>0</v>
      </c>
      <c r="AB892" s="228">
        <f t="shared" si="39"/>
        <v>896</v>
      </c>
      <c r="AC892" s="229">
        <f t="shared" ca="1" si="42"/>
        <v>0</v>
      </c>
      <c r="AD892" s="229">
        <f t="shared" ca="1" si="43"/>
        <v>0</v>
      </c>
      <c r="AE892" s="230" t="str">
        <f t="shared" ca="1" si="41"/>
        <v>0,00
0,00</v>
      </c>
    </row>
    <row r="893" spans="26:31" x14ac:dyDescent="0.25">
      <c r="Z893" s="33"/>
      <c r="AA893" s="228">
        <f t="shared" ca="1" si="40"/>
        <v>0</v>
      </c>
      <c r="AB893" s="228">
        <f t="shared" si="39"/>
        <v>897</v>
      </c>
      <c r="AC893" s="229">
        <f t="shared" ca="1" si="42"/>
        <v>0</v>
      </c>
      <c r="AD893" s="229">
        <f t="shared" ca="1" si="43"/>
        <v>0</v>
      </c>
      <c r="AE893" s="230" t="str">
        <f t="shared" ca="1" si="41"/>
        <v>0,00
0,00</v>
      </c>
    </row>
    <row r="894" spans="26:31" x14ac:dyDescent="0.25">
      <c r="Z894" s="33"/>
      <c r="AA894" s="228">
        <f t="shared" ca="1" si="40"/>
        <v>0</v>
      </c>
      <c r="AB894" s="228">
        <f t="shared" si="39"/>
        <v>898</v>
      </c>
      <c r="AC894" s="229">
        <f t="shared" ca="1" si="42"/>
        <v>0</v>
      </c>
      <c r="AD894" s="229">
        <f t="shared" ca="1" si="43"/>
        <v>0</v>
      </c>
      <c r="AE894" s="230" t="str">
        <f t="shared" ca="1" si="41"/>
        <v>0,00
0,00</v>
      </c>
    </row>
    <row r="895" spans="26:31" x14ac:dyDescent="0.25">
      <c r="Z895" s="33"/>
      <c r="AA895" s="228">
        <f t="shared" ca="1" si="40"/>
        <v>0</v>
      </c>
      <c r="AB895" s="228">
        <f t="shared" ref="AB895:AB958" si="44">+AB894+1</f>
        <v>899</v>
      </c>
      <c r="AC895" s="229">
        <f t="shared" ca="1" si="42"/>
        <v>0</v>
      </c>
      <c r="AD895" s="229">
        <f t="shared" ca="1" si="43"/>
        <v>0</v>
      </c>
      <c r="AE895" s="230" t="str">
        <f t="shared" ca="1" si="41"/>
        <v>0,00
0,00</v>
      </c>
    </row>
    <row r="896" spans="26:31" x14ac:dyDescent="0.25">
      <c r="Z896" s="33"/>
      <c r="AA896" s="228">
        <f t="shared" ca="1" si="40"/>
        <v>0</v>
      </c>
      <c r="AB896" s="228">
        <f t="shared" si="44"/>
        <v>900</v>
      </c>
      <c r="AC896" s="229">
        <f t="shared" ca="1" si="42"/>
        <v>0</v>
      </c>
      <c r="AD896" s="229">
        <f t="shared" ca="1" si="43"/>
        <v>0</v>
      </c>
      <c r="AE896" s="230" t="str">
        <f t="shared" ca="1" si="41"/>
        <v>0,00
0,00</v>
      </c>
    </row>
    <row r="897" spans="26:31" x14ac:dyDescent="0.25">
      <c r="Z897" s="33"/>
      <c r="AA897" s="228">
        <f t="shared" ca="1" si="40"/>
        <v>0</v>
      </c>
      <c r="AB897" s="228">
        <f t="shared" si="44"/>
        <v>901</v>
      </c>
      <c r="AC897" s="229">
        <f t="shared" ca="1" si="42"/>
        <v>0</v>
      </c>
      <c r="AD897" s="229">
        <f t="shared" ca="1" si="43"/>
        <v>0</v>
      </c>
      <c r="AE897" s="230" t="str">
        <f t="shared" ca="1" si="41"/>
        <v>0,00
0,00</v>
      </c>
    </row>
    <row r="898" spans="26:31" x14ac:dyDescent="0.25">
      <c r="Z898" s="33"/>
      <c r="AA898" s="228">
        <f t="shared" ca="1" si="40"/>
        <v>0</v>
      </c>
      <c r="AB898" s="228">
        <f t="shared" si="44"/>
        <v>902</v>
      </c>
      <c r="AC898" s="229">
        <f t="shared" ca="1" si="42"/>
        <v>0</v>
      </c>
      <c r="AD898" s="229">
        <f t="shared" ca="1" si="43"/>
        <v>0</v>
      </c>
      <c r="AE898" s="230" t="str">
        <f t="shared" ca="1" si="41"/>
        <v>0,00
0,00</v>
      </c>
    </row>
    <row r="899" spans="26:31" x14ac:dyDescent="0.25">
      <c r="Z899" s="33"/>
      <c r="AA899" s="228">
        <f t="shared" ca="1" si="40"/>
        <v>0</v>
      </c>
      <c r="AB899" s="228">
        <f t="shared" si="44"/>
        <v>903</v>
      </c>
      <c r="AC899" s="229">
        <f t="shared" ca="1" si="42"/>
        <v>0</v>
      </c>
      <c r="AD899" s="229">
        <f t="shared" ca="1" si="43"/>
        <v>0</v>
      </c>
      <c r="AE899" s="230" t="str">
        <f t="shared" ca="1" si="41"/>
        <v>0,00
0,00</v>
      </c>
    </row>
    <row r="900" spans="26:31" x14ac:dyDescent="0.25">
      <c r="Z900" s="33"/>
      <c r="AA900" s="228">
        <f t="shared" ca="1" si="40"/>
        <v>0</v>
      </c>
      <c r="AB900" s="228">
        <f t="shared" si="44"/>
        <v>904</v>
      </c>
      <c r="AC900" s="229">
        <f t="shared" ca="1" si="42"/>
        <v>0</v>
      </c>
      <c r="AD900" s="229">
        <f t="shared" ca="1" si="43"/>
        <v>0</v>
      </c>
      <c r="AE900" s="230" t="str">
        <f t="shared" ca="1" si="41"/>
        <v>0,00
0,00</v>
      </c>
    </row>
    <row r="901" spans="26:31" x14ac:dyDescent="0.25">
      <c r="Z901" s="33"/>
      <c r="AA901" s="228">
        <f t="shared" ca="1" si="40"/>
        <v>0</v>
      </c>
      <c r="AB901" s="228">
        <f t="shared" si="44"/>
        <v>905</v>
      </c>
      <c r="AC901" s="229">
        <f t="shared" ca="1" si="42"/>
        <v>0</v>
      </c>
      <c r="AD901" s="229">
        <f t="shared" ca="1" si="43"/>
        <v>0</v>
      </c>
      <c r="AE901" s="230" t="str">
        <f t="shared" ca="1" si="41"/>
        <v>0,00
0,00</v>
      </c>
    </row>
    <row r="902" spans="26:31" x14ac:dyDescent="0.25">
      <c r="Z902" s="33"/>
      <c r="AA902" s="228">
        <f t="shared" ca="1" si="40"/>
        <v>0</v>
      </c>
      <c r="AB902" s="228">
        <f t="shared" si="44"/>
        <v>906</v>
      </c>
      <c r="AC902" s="229">
        <f t="shared" ca="1" si="42"/>
        <v>0</v>
      </c>
      <c r="AD902" s="229">
        <f t="shared" ca="1" si="43"/>
        <v>0</v>
      </c>
      <c r="AE902" s="230" t="str">
        <f t="shared" ca="1" si="41"/>
        <v>0,00
0,00</v>
      </c>
    </row>
    <row r="903" spans="26:31" x14ac:dyDescent="0.25">
      <c r="Z903" s="33"/>
      <c r="AA903" s="228">
        <f t="shared" ca="1" si="40"/>
        <v>0</v>
      </c>
      <c r="AB903" s="228">
        <f t="shared" si="44"/>
        <v>907</v>
      </c>
      <c r="AC903" s="229">
        <f t="shared" ca="1" si="42"/>
        <v>0</v>
      </c>
      <c r="AD903" s="229">
        <f t="shared" ca="1" si="43"/>
        <v>0</v>
      </c>
      <c r="AE903" s="230" t="str">
        <f t="shared" ca="1" si="41"/>
        <v>0,00
0,00</v>
      </c>
    </row>
    <row r="904" spans="26:31" x14ac:dyDescent="0.25">
      <c r="Z904" s="33"/>
      <c r="AA904" s="228">
        <f t="shared" ca="1" si="40"/>
        <v>0</v>
      </c>
      <c r="AB904" s="228">
        <f t="shared" si="44"/>
        <v>908</v>
      </c>
      <c r="AC904" s="229">
        <f t="shared" ca="1" si="42"/>
        <v>0</v>
      </c>
      <c r="AD904" s="229">
        <f t="shared" ca="1" si="43"/>
        <v>0</v>
      </c>
      <c r="AE904" s="230" t="str">
        <f t="shared" ca="1" si="41"/>
        <v>0,00
0,00</v>
      </c>
    </row>
    <row r="905" spans="26:31" x14ac:dyDescent="0.25">
      <c r="Z905" s="33"/>
      <c r="AA905" s="228">
        <f t="shared" ca="1" si="40"/>
        <v>0</v>
      </c>
      <c r="AB905" s="228">
        <f t="shared" si="44"/>
        <v>909</v>
      </c>
      <c r="AC905" s="229">
        <f t="shared" ca="1" si="42"/>
        <v>0</v>
      </c>
      <c r="AD905" s="229">
        <f t="shared" ca="1" si="43"/>
        <v>0</v>
      </c>
      <c r="AE905" s="230" t="str">
        <f t="shared" ca="1" si="41"/>
        <v>0,00
0,00</v>
      </c>
    </row>
    <row r="906" spans="26:31" x14ac:dyDescent="0.25">
      <c r="Z906" s="33"/>
      <c r="AA906" s="228">
        <f t="shared" ca="1" si="40"/>
        <v>0</v>
      </c>
      <c r="AB906" s="228">
        <f t="shared" si="44"/>
        <v>910</v>
      </c>
      <c r="AC906" s="229">
        <f t="shared" ca="1" si="42"/>
        <v>0</v>
      </c>
      <c r="AD906" s="229">
        <f t="shared" ca="1" si="43"/>
        <v>0</v>
      </c>
      <c r="AE906" s="230" t="str">
        <f t="shared" ca="1" si="41"/>
        <v>0,00
0,00</v>
      </c>
    </row>
    <row r="907" spans="26:31" x14ac:dyDescent="0.25">
      <c r="Z907" s="33"/>
      <c r="AA907" s="228">
        <f t="shared" ca="1" si="40"/>
        <v>0</v>
      </c>
      <c r="AB907" s="228">
        <f t="shared" si="44"/>
        <v>911</v>
      </c>
      <c r="AC907" s="229">
        <f t="shared" ca="1" si="42"/>
        <v>0</v>
      </c>
      <c r="AD907" s="229">
        <f t="shared" ca="1" si="43"/>
        <v>0</v>
      </c>
      <c r="AE907" s="230" t="str">
        <f t="shared" ca="1" si="41"/>
        <v>0,00
0,00</v>
      </c>
    </row>
    <row r="908" spans="26:31" x14ac:dyDescent="0.25">
      <c r="Z908" s="33"/>
      <c r="AA908" s="228">
        <f t="shared" ca="1" si="40"/>
        <v>0</v>
      </c>
      <c r="AB908" s="228">
        <f t="shared" si="44"/>
        <v>912</v>
      </c>
      <c r="AC908" s="229">
        <f t="shared" ca="1" si="42"/>
        <v>0</v>
      </c>
      <c r="AD908" s="229">
        <f t="shared" ca="1" si="43"/>
        <v>0</v>
      </c>
      <c r="AE908" s="230" t="str">
        <f t="shared" ca="1" si="41"/>
        <v>0,00
0,00</v>
      </c>
    </row>
    <row r="909" spans="26:31" x14ac:dyDescent="0.25">
      <c r="Z909" s="33"/>
      <c r="AA909" s="228">
        <f t="shared" ca="1" si="40"/>
        <v>0</v>
      </c>
      <c r="AB909" s="228">
        <f t="shared" si="44"/>
        <v>913</v>
      </c>
      <c r="AC909" s="229">
        <f t="shared" ca="1" si="42"/>
        <v>0</v>
      </c>
      <c r="AD909" s="229">
        <f t="shared" ca="1" si="43"/>
        <v>0</v>
      </c>
      <c r="AE909" s="230" t="str">
        <f t="shared" ca="1" si="41"/>
        <v>0,00
0,00</v>
      </c>
    </row>
    <row r="910" spans="26:31" x14ac:dyDescent="0.25">
      <c r="Z910" s="33"/>
      <c r="AA910" s="228">
        <f t="shared" ca="1" si="40"/>
        <v>0</v>
      </c>
      <c r="AB910" s="228">
        <f t="shared" si="44"/>
        <v>914</v>
      </c>
      <c r="AC910" s="229">
        <f t="shared" ca="1" si="42"/>
        <v>0</v>
      </c>
      <c r="AD910" s="229">
        <f t="shared" ca="1" si="43"/>
        <v>0</v>
      </c>
      <c r="AE910" s="230" t="str">
        <f t="shared" ca="1" si="41"/>
        <v>0,00
0,00</v>
      </c>
    </row>
    <row r="911" spans="26:31" x14ac:dyDescent="0.25">
      <c r="Z911" s="33"/>
      <c r="AA911" s="228">
        <f t="shared" ca="1" si="40"/>
        <v>0</v>
      </c>
      <c r="AB911" s="228">
        <f t="shared" si="44"/>
        <v>915</v>
      </c>
      <c r="AC911" s="229">
        <f t="shared" ca="1" si="42"/>
        <v>0</v>
      </c>
      <c r="AD911" s="229">
        <f t="shared" ca="1" si="43"/>
        <v>0</v>
      </c>
      <c r="AE911" s="230" t="str">
        <f t="shared" ca="1" si="41"/>
        <v>0,00
0,00</v>
      </c>
    </row>
    <row r="912" spans="26:31" x14ac:dyDescent="0.25">
      <c r="Z912" s="33"/>
      <c r="AA912" s="228">
        <f t="shared" ca="1" si="40"/>
        <v>0</v>
      </c>
      <c r="AB912" s="228">
        <f t="shared" si="44"/>
        <v>916</v>
      </c>
      <c r="AC912" s="229">
        <f t="shared" ca="1" si="42"/>
        <v>0</v>
      </c>
      <c r="AD912" s="229">
        <f t="shared" ca="1" si="43"/>
        <v>0</v>
      </c>
      <c r="AE912" s="230" t="str">
        <f t="shared" ca="1" si="41"/>
        <v>0,00
0,00</v>
      </c>
    </row>
    <row r="913" spans="26:31" x14ac:dyDescent="0.25">
      <c r="Z913" s="33"/>
      <c r="AA913" s="228">
        <f t="shared" ca="1" si="40"/>
        <v>0</v>
      </c>
      <c r="AB913" s="228">
        <f t="shared" si="44"/>
        <v>917</v>
      </c>
      <c r="AC913" s="229">
        <f t="shared" ca="1" si="42"/>
        <v>0</v>
      </c>
      <c r="AD913" s="229">
        <f t="shared" ca="1" si="43"/>
        <v>0</v>
      </c>
      <c r="AE913" s="230" t="str">
        <f t="shared" ca="1" si="41"/>
        <v>0,00
0,00</v>
      </c>
    </row>
    <row r="914" spans="26:31" x14ac:dyDescent="0.25">
      <c r="Z914" s="33"/>
      <c r="AA914" s="228">
        <f t="shared" ca="1" si="40"/>
        <v>0</v>
      </c>
      <c r="AB914" s="228">
        <f t="shared" si="44"/>
        <v>918</v>
      </c>
      <c r="AC914" s="229">
        <f t="shared" ca="1" si="42"/>
        <v>0</v>
      </c>
      <c r="AD914" s="229">
        <f t="shared" ca="1" si="43"/>
        <v>0</v>
      </c>
      <c r="AE914" s="230" t="str">
        <f t="shared" ca="1" si="41"/>
        <v>0,00
0,00</v>
      </c>
    </row>
    <row r="915" spans="26:31" x14ac:dyDescent="0.25">
      <c r="Z915" s="33"/>
      <c r="AA915" s="228">
        <f t="shared" ca="1" si="40"/>
        <v>0</v>
      </c>
      <c r="AB915" s="228">
        <f t="shared" si="44"/>
        <v>919</v>
      </c>
      <c r="AC915" s="229">
        <f t="shared" ca="1" si="42"/>
        <v>0</v>
      </c>
      <c r="AD915" s="229">
        <f t="shared" ca="1" si="43"/>
        <v>0</v>
      </c>
      <c r="AE915" s="230" t="str">
        <f t="shared" ca="1" si="41"/>
        <v>0,00
0,00</v>
      </c>
    </row>
    <row r="916" spans="26:31" x14ac:dyDescent="0.25">
      <c r="Z916" s="33"/>
      <c r="AA916" s="228">
        <f t="shared" ca="1" si="40"/>
        <v>0</v>
      </c>
      <c r="AB916" s="228">
        <f t="shared" si="44"/>
        <v>920</v>
      </c>
      <c r="AC916" s="229">
        <f t="shared" ca="1" si="42"/>
        <v>0</v>
      </c>
      <c r="AD916" s="229">
        <f t="shared" ca="1" si="43"/>
        <v>0</v>
      </c>
      <c r="AE916" s="230" t="str">
        <f t="shared" ca="1" si="41"/>
        <v>0,00
0,00</v>
      </c>
    </row>
    <row r="917" spans="26:31" x14ac:dyDescent="0.25">
      <c r="Z917" s="33"/>
      <c r="AA917" s="228">
        <f t="shared" ca="1" si="40"/>
        <v>0</v>
      </c>
      <c r="AB917" s="228">
        <f t="shared" si="44"/>
        <v>921</v>
      </c>
      <c r="AC917" s="229">
        <f t="shared" ca="1" si="42"/>
        <v>0</v>
      </c>
      <c r="AD917" s="229">
        <f t="shared" ca="1" si="43"/>
        <v>0</v>
      </c>
      <c r="AE917" s="230" t="str">
        <f t="shared" ca="1" si="41"/>
        <v>0,00
0,00</v>
      </c>
    </row>
    <row r="918" spans="26:31" x14ac:dyDescent="0.25">
      <c r="Z918" s="33"/>
      <c r="AA918" s="228">
        <f t="shared" ref="AA918:AA981" ca="1" si="45">INDIRECT( "'" &amp; $AC$2 &amp; "'!B" &amp; TEXT($AB918-$AJ$2,0))</f>
        <v>0</v>
      </c>
      <c r="AB918" s="228">
        <f t="shared" si="44"/>
        <v>922</v>
      </c>
      <c r="AC918" s="229">
        <f t="shared" ca="1" si="42"/>
        <v>0</v>
      </c>
      <c r="AD918" s="229">
        <f t="shared" ca="1" si="43"/>
        <v>0</v>
      </c>
      <c r="AE918" s="230" t="str">
        <f t="shared" ref="AE918:AE981" ca="1" si="46" xml:space="preserve"> TEXT(INDIRECT("'"&amp;$AC$2&amp;"'!F"&amp;TEXT($AB918-6,0)),"#.##0,00") &amp;"
" &amp; TEXT(INDIRECT("'"&amp;$AC$2&amp;"'!G"&amp;TEXT($AB918-6,0)),"#.##0,00")</f>
        <v>0,00
0,00</v>
      </c>
    </row>
    <row r="919" spans="26:31" x14ac:dyDescent="0.25">
      <c r="Z919" s="33"/>
      <c r="AA919" s="228">
        <f t="shared" ca="1" si="45"/>
        <v>0</v>
      </c>
      <c r="AB919" s="228">
        <f t="shared" si="44"/>
        <v>923</v>
      </c>
      <c r="AC919" s="229">
        <f t="shared" ref="AC919:AC982" ca="1" si="47">INDIRECT( "'" &amp; $AC$2 &amp; "'!D" &amp; TEXT($AB919-$AJ$2,0))</f>
        <v>0</v>
      </c>
      <c r="AD919" s="229">
        <f t="shared" ref="AD919:AD982" ca="1" si="48">INDIRECT( "'" &amp; $AC$2 &amp; "'!E" &amp; TEXT($AB919-$AJ$2,0))</f>
        <v>0</v>
      </c>
      <c r="AE919" s="230" t="str">
        <f t="shared" ca="1" si="46"/>
        <v>0,00
0,00</v>
      </c>
    </row>
    <row r="920" spans="26:31" x14ac:dyDescent="0.25">
      <c r="Z920" s="33"/>
      <c r="AA920" s="228">
        <f t="shared" ca="1" si="45"/>
        <v>0</v>
      </c>
      <c r="AB920" s="228">
        <f t="shared" si="44"/>
        <v>924</v>
      </c>
      <c r="AC920" s="229">
        <f t="shared" ca="1" si="47"/>
        <v>0</v>
      </c>
      <c r="AD920" s="229">
        <f t="shared" ca="1" si="48"/>
        <v>0</v>
      </c>
      <c r="AE920" s="230" t="str">
        <f t="shared" ca="1" si="46"/>
        <v>0,00
0,00</v>
      </c>
    </row>
    <row r="921" spans="26:31" x14ac:dyDescent="0.25">
      <c r="Z921" s="33"/>
      <c r="AA921" s="228">
        <f t="shared" ca="1" si="45"/>
        <v>0</v>
      </c>
      <c r="AB921" s="228">
        <f t="shared" si="44"/>
        <v>925</v>
      </c>
      <c r="AC921" s="229">
        <f t="shared" ca="1" si="47"/>
        <v>0</v>
      </c>
      <c r="AD921" s="229">
        <f t="shared" ca="1" si="48"/>
        <v>0</v>
      </c>
      <c r="AE921" s="230" t="str">
        <f t="shared" ca="1" si="46"/>
        <v>0,00
0,00</v>
      </c>
    </row>
    <row r="922" spans="26:31" x14ac:dyDescent="0.25">
      <c r="Z922" s="33"/>
      <c r="AA922" s="228">
        <f t="shared" ca="1" si="45"/>
        <v>0</v>
      </c>
      <c r="AB922" s="228">
        <f t="shared" si="44"/>
        <v>926</v>
      </c>
      <c r="AC922" s="229">
        <f t="shared" ca="1" si="47"/>
        <v>0</v>
      </c>
      <c r="AD922" s="229">
        <f t="shared" ca="1" si="48"/>
        <v>0</v>
      </c>
      <c r="AE922" s="230" t="str">
        <f t="shared" ca="1" si="46"/>
        <v>0,00
0,00</v>
      </c>
    </row>
    <row r="923" spans="26:31" x14ac:dyDescent="0.25">
      <c r="Z923" s="33"/>
      <c r="AA923" s="228">
        <f t="shared" ca="1" si="45"/>
        <v>0</v>
      </c>
      <c r="AB923" s="228">
        <f t="shared" si="44"/>
        <v>927</v>
      </c>
      <c r="AC923" s="229">
        <f t="shared" ca="1" si="47"/>
        <v>0</v>
      </c>
      <c r="AD923" s="229">
        <f t="shared" ca="1" si="48"/>
        <v>0</v>
      </c>
      <c r="AE923" s="230" t="str">
        <f t="shared" ca="1" si="46"/>
        <v>0,00
0,00</v>
      </c>
    </row>
    <row r="924" spans="26:31" x14ac:dyDescent="0.25">
      <c r="Z924" s="33"/>
      <c r="AA924" s="228">
        <f t="shared" ca="1" si="45"/>
        <v>0</v>
      </c>
      <c r="AB924" s="228">
        <f t="shared" si="44"/>
        <v>928</v>
      </c>
      <c r="AC924" s="229">
        <f t="shared" ca="1" si="47"/>
        <v>0</v>
      </c>
      <c r="AD924" s="229">
        <f t="shared" ca="1" si="48"/>
        <v>0</v>
      </c>
      <c r="AE924" s="230" t="str">
        <f t="shared" ca="1" si="46"/>
        <v>0,00
0,00</v>
      </c>
    </row>
    <row r="925" spans="26:31" x14ac:dyDescent="0.25">
      <c r="Z925" s="33"/>
      <c r="AA925" s="228">
        <f t="shared" ca="1" si="45"/>
        <v>0</v>
      </c>
      <c r="AB925" s="228">
        <f t="shared" si="44"/>
        <v>929</v>
      </c>
      <c r="AC925" s="229">
        <f t="shared" ca="1" si="47"/>
        <v>0</v>
      </c>
      <c r="AD925" s="229">
        <f t="shared" ca="1" si="48"/>
        <v>0</v>
      </c>
      <c r="AE925" s="230" t="str">
        <f t="shared" ca="1" si="46"/>
        <v>0,00
0,00</v>
      </c>
    </row>
    <row r="926" spans="26:31" x14ac:dyDescent="0.25">
      <c r="Z926" s="33"/>
      <c r="AA926" s="228">
        <f t="shared" ca="1" si="45"/>
        <v>0</v>
      </c>
      <c r="AB926" s="228">
        <f t="shared" si="44"/>
        <v>930</v>
      </c>
      <c r="AC926" s="229">
        <f t="shared" ca="1" si="47"/>
        <v>0</v>
      </c>
      <c r="AD926" s="229">
        <f t="shared" ca="1" si="48"/>
        <v>0</v>
      </c>
      <c r="AE926" s="230" t="str">
        <f t="shared" ca="1" si="46"/>
        <v>0,00
0,00</v>
      </c>
    </row>
    <row r="927" spans="26:31" x14ac:dyDescent="0.25">
      <c r="Z927" s="33"/>
      <c r="AA927" s="228">
        <f t="shared" ca="1" si="45"/>
        <v>0</v>
      </c>
      <c r="AB927" s="228">
        <f t="shared" si="44"/>
        <v>931</v>
      </c>
      <c r="AC927" s="229">
        <f t="shared" ca="1" si="47"/>
        <v>0</v>
      </c>
      <c r="AD927" s="229">
        <f t="shared" ca="1" si="48"/>
        <v>0</v>
      </c>
      <c r="AE927" s="230" t="str">
        <f t="shared" ca="1" si="46"/>
        <v>0,00
0,00</v>
      </c>
    </row>
    <row r="928" spans="26:31" x14ac:dyDescent="0.25">
      <c r="Z928" s="33"/>
      <c r="AA928" s="228">
        <f t="shared" ca="1" si="45"/>
        <v>0</v>
      </c>
      <c r="AB928" s="228">
        <f t="shared" si="44"/>
        <v>932</v>
      </c>
      <c r="AC928" s="229">
        <f t="shared" ca="1" si="47"/>
        <v>0</v>
      </c>
      <c r="AD928" s="229">
        <f t="shared" ca="1" si="48"/>
        <v>0</v>
      </c>
      <c r="AE928" s="230" t="str">
        <f t="shared" ca="1" si="46"/>
        <v>0,00
0,00</v>
      </c>
    </row>
    <row r="929" spans="26:31" x14ac:dyDescent="0.25">
      <c r="Z929" s="33"/>
      <c r="AA929" s="228">
        <f t="shared" ca="1" si="45"/>
        <v>0</v>
      </c>
      <c r="AB929" s="228">
        <f t="shared" si="44"/>
        <v>933</v>
      </c>
      <c r="AC929" s="229">
        <f t="shared" ca="1" si="47"/>
        <v>0</v>
      </c>
      <c r="AD929" s="229">
        <f t="shared" ca="1" si="48"/>
        <v>0</v>
      </c>
      <c r="AE929" s="230" t="str">
        <f t="shared" ca="1" si="46"/>
        <v>0,00
0,00</v>
      </c>
    </row>
    <row r="930" spans="26:31" x14ac:dyDescent="0.25">
      <c r="Z930" s="33"/>
      <c r="AA930" s="228">
        <f t="shared" ca="1" si="45"/>
        <v>0</v>
      </c>
      <c r="AB930" s="228">
        <f t="shared" si="44"/>
        <v>934</v>
      </c>
      <c r="AC930" s="229">
        <f t="shared" ca="1" si="47"/>
        <v>0</v>
      </c>
      <c r="AD930" s="229">
        <f t="shared" ca="1" si="48"/>
        <v>0</v>
      </c>
      <c r="AE930" s="230" t="str">
        <f t="shared" ca="1" si="46"/>
        <v>0,00
0,00</v>
      </c>
    </row>
    <row r="931" spans="26:31" x14ac:dyDescent="0.25">
      <c r="Z931" s="33"/>
      <c r="AA931" s="228">
        <f t="shared" ca="1" si="45"/>
        <v>0</v>
      </c>
      <c r="AB931" s="228">
        <f t="shared" si="44"/>
        <v>935</v>
      </c>
      <c r="AC931" s="229">
        <f t="shared" ca="1" si="47"/>
        <v>0</v>
      </c>
      <c r="AD931" s="229">
        <f t="shared" ca="1" si="48"/>
        <v>0</v>
      </c>
      <c r="AE931" s="230" t="str">
        <f t="shared" ca="1" si="46"/>
        <v>0,00
0,00</v>
      </c>
    </row>
    <row r="932" spans="26:31" x14ac:dyDescent="0.25">
      <c r="Z932" s="33"/>
      <c r="AA932" s="228">
        <f t="shared" ca="1" si="45"/>
        <v>0</v>
      </c>
      <c r="AB932" s="228">
        <f t="shared" si="44"/>
        <v>936</v>
      </c>
      <c r="AC932" s="229">
        <f t="shared" ca="1" si="47"/>
        <v>0</v>
      </c>
      <c r="AD932" s="229">
        <f t="shared" ca="1" si="48"/>
        <v>0</v>
      </c>
      <c r="AE932" s="230" t="str">
        <f t="shared" ca="1" si="46"/>
        <v>0,00
0,00</v>
      </c>
    </row>
    <row r="933" spans="26:31" x14ac:dyDescent="0.25">
      <c r="Z933" s="33"/>
      <c r="AA933" s="228">
        <f t="shared" ca="1" si="45"/>
        <v>0</v>
      </c>
      <c r="AB933" s="228">
        <f t="shared" si="44"/>
        <v>937</v>
      </c>
      <c r="AC933" s="229">
        <f t="shared" ca="1" si="47"/>
        <v>0</v>
      </c>
      <c r="AD933" s="229">
        <f t="shared" ca="1" si="48"/>
        <v>0</v>
      </c>
      <c r="AE933" s="230" t="str">
        <f t="shared" ca="1" si="46"/>
        <v>0,00
0,00</v>
      </c>
    </row>
    <row r="934" spans="26:31" x14ac:dyDescent="0.25">
      <c r="Z934" s="33"/>
      <c r="AA934" s="228">
        <f t="shared" ca="1" si="45"/>
        <v>0</v>
      </c>
      <c r="AB934" s="228">
        <f t="shared" si="44"/>
        <v>938</v>
      </c>
      <c r="AC934" s="229">
        <f t="shared" ca="1" si="47"/>
        <v>0</v>
      </c>
      <c r="AD934" s="229">
        <f t="shared" ca="1" si="48"/>
        <v>0</v>
      </c>
      <c r="AE934" s="230" t="str">
        <f t="shared" ca="1" si="46"/>
        <v>0,00
0,00</v>
      </c>
    </row>
    <row r="935" spans="26:31" x14ac:dyDescent="0.25">
      <c r="Z935" s="33"/>
      <c r="AA935" s="228">
        <f t="shared" ca="1" si="45"/>
        <v>0</v>
      </c>
      <c r="AB935" s="228">
        <f t="shared" si="44"/>
        <v>939</v>
      </c>
      <c r="AC935" s="229">
        <f t="shared" ca="1" si="47"/>
        <v>0</v>
      </c>
      <c r="AD935" s="229">
        <f t="shared" ca="1" si="48"/>
        <v>0</v>
      </c>
      <c r="AE935" s="230" t="str">
        <f t="shared" ca="1" si="46"/>
        <v>0,00
0,00</v>
      </c>
    </row>
    <row r="936" spans="26:31" x14ac:dyDescent="0.25">
      <c r="Z936" s="33"/>
      <c r="AA936" s="228">
        <f t="shared" ca="1" si="45"/>
        <v>0</v>
      </c>
      <c r="AB936" s="228">
        <f t="shared" si="44"/>
        <v>940</v>
      </c>
      <c r="AC936" s="229">
        <f t="shared" ca="1" si="47"/>
        <v>0</v>
      </c>
      <c r="AD936" s="229">
        <f t="shared" ca="1" si="48"/>
        <v>0</v>
      </c>
      <c r="AE936" s="230" t="str">
        <f t="shared" ca="1" si="46"/>
        <v>0,00
0,00</v>
      </c>
    </row>
    <row r="937" spans="26:31" x14ac:dyDescent="0.25">
      <c r="Z937" s="33"/>
      <c r="AA937" s="228">
        <f t="shared" ca="1" si="45"/>
        <v>0</v>
      </c>
      <c r="AB937" s="228">
        <f t="shared" si="44"/>
        <v>941</v>
      </c>
      <c r="AC937" s="229">
        <f t="shared" ca="1" si="47"/>
        <v>0</v>
      </c>
      <c r="AD937" s="229">
        <f t="shared" ca="1" si="48"/>
        <v>0</v>
      </c>
      <c r="AE937" s="230" t="str">
        <f t="shared" ca="1" si="46"/>
        <v>0,00
0,00</v>
      </c>
    </row>
    <row r="938" spans="26:31" x14ac:dyDescent="0.25">
      <c r="Z938" s="33"/>
      <c r="AA938" s="228">
        <f t="shared" ca="1" si="45"/>
        <v>0</v>
      </c>
      <c r="AB938" s="228">
        <f t="shared" si="44"/>
        <v>942</v>
      </c>
      <c r="AC938" s="229">
        <f t="shared" ca="1" si="47"/>
        <v>0</v>
      </c>
      <c r="AD938" s="229">
        <f t="shared" ca="1" si="48"/>
        <v>0</v>
      </c>
      <c r="AE938" s="230" t="str">
        <f t="shared" ca="1" si="46"/>
        <v>0,00
0,00</v>
      </c>
    </row>
    <row r="939" spans="26:31" x14ac:dyDescent="0.25">
      <c r="Z939" s="33"/>
      <c r="AA939" s="228">
        <f t="shared" ca="1" si="45"/>
        <v>0</v>
      </c>
      <c r="AB939" s="228">
        <f t="shared" si="44"/>
        <v>943</v>
      </c>
      <c r="AC939" s="229">
        <f t="shared" ca="1" si="47"/>
        <v>0</v>
      </c>
      <c r="AD939" s="229">
        <f t="shared" ca="1" si="48"/>
        <v>0</v>
      </c>
      <c r="AE939" s="230" t="str">
        <f t="shared" ca="1" si="46"/>
        <v>0,00
0,00</v>
      </c>
    </row>
    <row r="940" spans="26:31" x14ac:dyDescent="0.25">
      <c r="Z940" s="33"/>
      <c r="AA940" s="228">
        <f t="shared" ca="1" si="45"/>
        <v>0</v>
      </c>
      <c r="AB940" s="228">
        <f t="shared" si="44"/>
        <v>944</v>
      </c>
      <c r="AC940" s="229">
        <f t="shared" ca="1" si="47"/>
        <v>0</v>
      </c>
      <c r="AD940" s="229">
        <f t="shared" ca="1" si="48"/>
        <v>0</v>
      </c>
      <c r="AE940" s="230" t="str">
        <f t="shared" ca="1" si="46"/>
        <v>0,00
0,00</v>
      </c>
    </row>
    <row r="941" spans="26:31" x14ac:dyDescent="0.25">
      <c r="Z941" s="33"/>
      <c r="AA941" s="228">
        <f t="shared" ca="1" si="45"/>
        <v>0</v>
      </c>
      <c r="AB941" s="228">
        <f t="shared" si="44"/>
        <v>945</v>
      </c>
      <c r="AC941" s="229">
        <f t="shared" ca="1" si="47"/>
        <v>0</v>
      </c>
      <c r="AD941" s="229">
        <f t="shared" ca="1" si="48"/>
        <v>0</v>
      </c>
      <c r="AE941" s="230" t="str">
        <f t="shared" ca="1" si="46"/>
        <v>0,00
0,00</v>
      </c>
    </row>
    <row r="942" spans="26:31" x14ac:dyDescent="0.25">
      <c r="Z942" s="33"/>
      <c r="AA942" s="228">
        <f t="shared" ca="1" si="45"/>
        <v>0</v>
      </c>
      <c r="AB942" s="228">
        <f t="shared" si="44"/>
        <v>946</v>
      </c>
      <c r="AC942" s="229">
        <f t="shared" ca="1" si="47"/>
        <v>0</v>
      </c>
      <c r="AD942" s="229">
        <f t="shared" ca="1" si="48"/>
        <v>0</v>
      </c>
      <c r="AE942" s="230" t="str">
        <f t="shared" ca="1" si="46"/>
        <v>0,00
0,00</v>
      </c>
    </row>
    <row r="943" spans="26:31" x14ac:dyDescent="0.25">
      <c r="Z943" s="33"/>
      <c r="AA943" s="228">
        <f t="shared" ca="1" si="45"/>
        <v>0</v>
      </c>
      <c r="AB943" s="228">
        <f t="shared" si="44"/>
        <v>947</v>
      </c>
      <c r="AC943" s="229">
        <f t="shared" ca="1" si="47"/>
        <v>0</v>
      </c>
      <c r="AD943" s="229">
        <f t="shared" ca="1" si="48"/>
        <v>0</v>
      </c>
      <c r="AE943" s="230" t="str">
        <f t="shared" ca="1" si="46"/>
        <v>0,00
0,00</v>
      </c>
    </row>
    <row r="944" spans="26:31" x14ac:dyDescent="0.25">
      <c r="Z944" s="33"/>
      <c r="AA944" s="228">
        <f t="shared" ca="1" si="45"/>
        <v>0</v>
      </c>
      <c r="AB944" s="228">
        <f t="shared" si="44"/>
        <v>948</v>
      </c>
      <c r="AC944" s="229">
        <f t="shared" ca="1" si="47"/>
        <v>0</v>
      </c>
      <c r="AD944" s="229">
        <f t="shared" ca="1" si="48"/>
        <v>0</v>
      </c>
      <c r="AE944" s="230" t="str">
        <f t="shared" ca="1" si="46"/>
        <v>0,00
0,00</v>
      </c>
    </row>
    <row r="945" spans="26:31" x14ac:dyDescent="0.25">
      <c r="Z945" s="33"/>
      <c r="AA945" s="228">
        <f t="shared" ca="1" si="45"/>
        <v>0</v>
      </c>
      <c r="AB945" s="228">
        <f t="shared" si="44"/>
        <v>949</v>
      </c>
      <c r="AC945" s="229">
        <f t="shared" ca="1" si="47"/>
        <v>0</v>
      </c>
      <c r="AD945" s="229">
        <f t="shared" ca="1" si="48"/>
        <v>0</v>
      </c>
      <c r="AE945" s="230" t="str">
        <f t="shared" ca="1" si="46"/>
        <v>0,00
0,00</v>
      </c>
    </row>
    <row r="946" spans="26:31" x14ac:dyDescent="0.25">
      <c r="Z946" s="33"/>
      <c r="AA946" s="228">
        <f t="shared" ca="1" si="45"/>
        <v>0</v>
      </c>
      <c r="AB946" s="228">
        <f t="shared" si="44"/>
        <v>950</v>
      </c>
      <c r="AC946" s="229">
        <f t="shared" ca="1" si="47"/>
        <v>0</v>
      </c>
      <c r="AD946" s="229">
        <f t="shared" ca="1" si="48"/>
        <v>0</v>
      </c>
      <c r="AE946" s="230" t="str">
        <f t="shared" ca="1" si="46"/>
        <v>0,00
0,00</v>
      </c>
    </row>
    <row r="947" spans="26:31" x14ac:dyDescent="0.25">
      <c r="Z947" s="33"/>
      <c r="AA947" s="228">
        <f t="shared" ca="1" si="45"/>
        <v>0</v>
      </c>
      <c r="AB947" s="228">
        <f t="shared" si="44"/>
        <v>951</v>
      </c>
      <c r="AC947" s="229">
        <f t="shared" ca="1" si="47"/>
        <v>0</v>
      </c>
      <c r="AD947" s="229">
        <f t="shared" ca="1" si="48"/>
        <v>0</v>
      </c>
      <c r="AE947" s="230" t="str">
        <f t="shared" ca="1" si="46"/>
        <v>0,00
0,00</v>
      </c>
    </row>
    <row r="948" spans="26:31" x14ac:dyDescent="0.25">
      <c r="Z948" s="33"/>
      <c r="AA948" s="228">
        <f t="shared" ca="1" si="45"/>
        <v>0</v>
      </c>
      <c r="AB948" s="228">
        <f t="shared" si="44"/>
        <v>952</v>
      </c>
      <c r="AC948" s="229">
        <f t="shared" ca="1" si="47"/>
        <v>0</v>
      </c>
      <c r="AD948" s="229">
        <f t="shared" ca="1" si="48"/>
        <v>0</v>
      </c>
      <c r="AE948" s="230" t="str">
        <f t="shared" ca="1" si="46"/>
        <v>0,00
0,00</v>
      </c>
    </row>
    <row r="949" spans="26:31" x14ac:dyDescent="0.25">
      <c r="Z949" s="33"/>
      <c r="AA949" s="228">
        <f t="shared" ca="1" si="45"/>
        <v>0</v>
      </c>
      <c r="AB949" s="228">
        <f t="shared" si="44"/>
        <v>953</v>
      </c>
      <c r="AC949" s="229">
        <f t="shared" ca="1" si="47"/>
        <v>0</v>
      </c>
      <c r="AD949" s="229">
        <f t="shared" ca="1" si="48"/>
        <v>0</v>
      </c>
      <c r="AE949" s="230" t="str">
        <f t="shared" ca="1" si="46"/>
        <v>0,00
0,00</v>
      </c>
    </row>
    <row r="950" spans="26:31" x14ac:dyDescent="0.25">
      <c r="Z950" s="33"/>
      <c r="AA950" s="228">
        <f t="shared" ca="1" si="45"/>
        <v>0</v>
      </c>
      <c r="AB950" s="228">
        <f t="shared" si="44"/>
        <v>954</v>
      </c>
      <c r="AC950" s="229">
        <f t="shared" ca="1" si="47"/>
        <v>0</v>
      </c>
      <c r="AD950" s="229">
        <f t="shared" ca="1" si="48"/>
        <v>0</v>
      </c>
      <c r="AE950" s="230" t="str">
        <f t="shared" ca="1" si="46"/>
        <v>0,00
0,00</v>
      </c>
    </row>
    <row r="951" spans="26:31" x14ac:dyDescent="0.25">
      <c r="Z951" s="33"/>
      <c r="AA951" s="228">
        <f t="shared" ca="1" si="45"/>
        <v>0</v>
      </c>
      <c r="AB951" s="228">
        <f t="shared" si="44"/>
        <v>955</v>
      </c>
      <c r="AC951" s="229">
        <f t="shared" ca="1" si="47"/>
        <v>0</v>
      </c>
      <c r="AD951" s="229">
        <f t="shared" ca="1" si="48"/>
        <v>0</v>
      </c>
      <c r="AE951" s="230" t="str">
        <f t="shared" ca="1" si="46"/>
        <v>0,00
0,00</v>
      </c>
    </row>
    <row r="952" spans="26:31" x14ac:dyDescent="0.25">
      <c r="Z952" s="33"/>
      <c r="AA952" s="228">
        <f t="shared" ca="1" si="45"/>
        <v>0</v>
      </c>
      <c r="AB952" s="228">
        <f t="shared" si="44"/>
        <v>956</v>
      </c>
      <c r="AC952" s="229">
        <f t="shared" ca="1" si="47"/>
        <v>0</v>
      </c>
      <c r="AD952" s="229">
        <f t="shared" ca="1" si="48"/>
        <v>0</v>
      </c>
      <c r="AE952" s="230" t="str">
        <f t="shared" ca="1" si="46"/>
        <v>0,00
0,00</v>
      </c>
    </row>
    <row r="953" spans="26:31" x14ac:dyDescent="0.25">
      <c r="Z953" s="33"/>
      <c r="AA953" s="228">
        <f t="shared" ca="1" si="45"/>
        <v>0</v>
      </c>
      <c r="AB953" s="228">
        <f t="shared" si="44"/>
        <v>957</v>
      </c>
      <c r="AC953" s="229">
        <f t="shared" ca="1" si="47"/>
        <v>0</v>
      </c>
      <c r="AD953" s="229">
        <f t="shared" ca="1" si="48"/>
        <v>0</v>
      </c>
      <c r="AE953" s="230" t="str">
        <f t="shared" ca="1" si="46"/>
        <v>0,00
0,00</v>
      </c>
    </row>
    <row r="954" spans="26:31" x14ac:dyDescent="0.25">
      <c r="Z954" s="33"/>
      <c r="AA954" s="228">
        <f t="shared" ca="1" si="45"/>
        <v>0</v>
      </c>
      <c r="AB954" s="228">
        <f t="shared" si="44"/>
        <v>958</v>
      </c>
      <c r="AC954" s="229">
        <f t="shared" ca="1" si="47"/>
        <v>0</v>
      </c>
      <c r="AD954" s="229">
        <f t="shared" ca="1" si="48"/>
        <v>0</v>
      </c>
      <c r="AE954" s="230" t="str">
        <f t="shared" ca="1" si="46"/>
        <v>0,00
0,00</v>
      </c>
    </row>
    <row r="955" spans="26:31" x14ac:dyDescent="0.25">
      <c r="Z955" s="33"/>
      <c r="AA955" s="228">
        <f t="shared" ca="1" si="45"/>
        <v>0</v>
      </c>
      <c r="AB955" s="228">
        <f t="shared" si="44"/>
        <v>959</v>
      </c>
      <c r="AC955" s="229">
        <f t="shared" ca="1" si="47"/>
        <v>0</v>
      </c>
      <c r="AD955" s="229">
        <f t="shared" ca="1" si="48"/>
        <v>0</v>
      </c>
      <c r="AE955" s="230" t="str">
        <f t="shared" ca="1" si="46"/>
        <v>0,00
0,00</v>
      </c>
    </row>
    <row r="956" spans="26:31" x14ac:dyDescent="0.25">
      <c r="Z956" s="33"/>
      <c r="AA956" s="228">
        <f t="shared" ca="1" si="45"/>
        <v>0</v>
      </c>
      <c r="AB956" s="228">
        <f t="shared" si="44"/>
        <v>960</v>
      </c>
      <c r="AC956" s="229">
        <f t="shared" ca="1" si="47"/>
        <v>0</v>
      </c>
      <c r="AD956" s="229">
        <f t="shared" ca="1" si="48"/>
        <v>0</v>
      </c>
      <c r="AE956" s="230" t="str">
        <f t="shared" ca="1" si="46"/>
        <v>0,00
0,00</v>
      </c>
    </row>
    <row r="957" spans="26:31" x14ac:dyDescent="0.25">
      <c r="Z957" s="33"/>
      <c r="AA957" s="228">
        <f t="shared" ca="1" si="45"/>
        <v>0</v>
      </c>
      <c r="AB957" s="228">
        <f t="shared" si="44"/>
        <v>961</v>
      </c>
      <c r="AC957" s="229">
        <f t="shared" ca="1" si="47"/>
        <v>0</v>
      </c>
      <c r="AD957" s="229">
        <f t="shared" ca="1" si="48"/>
        <v>0</v>
      </c>
      <c r="AE957" s="230" t="str">
        <f t="shared" ca="1" si="46"/>
        <v>0,00
0,00</v>
      </c>
    </row>
    <row r="958" spans="26:31" x14ac:dyDescent="0.25">
      <c r="Z958" s="33"/>
      <c r="AA958" s="228">
        <f t="shared" ca="1" si="45"/>
        <v>0</v>
      </c>
      <c r="AB958" s="228">
        <f t="shared" si="44"/>
        <v>962</v>
      </c>
      <c r="AC958" s="229">
        <f t="shared" ca="1" si="47"/>
        <v>0</v>
      </c>
      <c r="AD958" s="229">
        <f t="shared" ca="1" si="48"/>
        <v>0</v>
      </c>
      <c r="AE958" s="230" t="str">
        <f t="shared" ca="1" si="46"/>
        <v>0,00
0,00</v>
      </c>
    </row>
    <row r="959" spans="26:31" x14ac:dyDescent="0.25">
      <c r="Z959" s="33"/>
      <c r="AA959" s="228">
        <f t="shared" ca="1" si="45"/>
        <v>0</v>
      </c>
      <c r="AB959" s="228">
        <f t="shared" ref="AB959:AB1011" si="49">+AB958+1</f>
        <v>963</v>
      </c>
      <c r="AC959" s="229">
        <f t="shared" ca="1" si="47"/>
        <v>0</v>
      </c>
      <c r="AD959" s="229">
        <f t="shared" ca="1" si="48"/>
        <v>0</v>
      </c>
      <c r="AE959" s="230" t="str">
        <f t="shared" ca="1" si="46"/>
        <v>0,00
0,00</v>
      </c>
    </row>
    <row r="960" spans="26:31" x14ac:dyDescent="0.25">
      <c r="Z960" s="33"/>
      <c r="AA960" s="228">
        <f t="shared" ca="1" si="45"/>
        <v>0</v>
      </c>
      <c r="AB960" s="228">
        <f t="shared" si="49"/>
        <v>964</v>
      </c>
      <c r="AC960" s="229">
        <f t="shared" ca="1" si="47"/>
        <v>0</v>
      </c>
      <c r="AD960" s="229">
        <f t="shared" ca="1" si="48"/>
        <v>0</v>
      </c>
      <c r="AE960" s="230" t="str">
        <f t="shared" ca="1" si="46"/>
        <v>0,00
0,00</v>
      </c>
    </row>
    <row r="961" spans="26:31" x14ac:dyDescent="0.25">
      <c r="Z961" s="33"/>
      <c r="AA961" s="228">
        <f t="shared" ca="1" si="45"/>
        <v>0</v>
      </c>
      <c r="AB961" s="228">
        <f t="shared" si="49"/>
        <v>965</v>
      </c>
      <c r="AC961" s="229">
        <f t="shared" ca="1" si="47"/>
        <v>0</v>
      </c>
      <c r="AD961" s="229">
        <f t="shared" ca="1" si="48"/>
        <v>0</v>
      </c>
      <c r="AE961" s="230" t="str">
        <f t="shared" ca="1" si="46"/>
        <v>0,00
0,00</v>
      </c>
    </row>
    <row r="962" spans="26:31" x14ac:dyDescent="0.25">
      <c r="Z962" s="33"/>
      <c r="AA962" s="228">
        <f t="shared" ca="1" si="45"/>
        <v>0</v>
      </c>
      <c r="AB962" s="228">
        <f t="shared" si="49"/>
        <v>966</v>
      </c>
      <c r="AC962" s="229">
        <f t="shared" ca="1" si="47"/>
        <v>0</v>
      </c>
      <c r="AD962" s="229">
        <f t="shared" ca="1" si="48"/>
        <v>0</v>
      </c>
      <c r="AE962" s="230" t="str">
        <f t="shared" ca="1" si="46"/>
        <v>0,00
0,00</v>
      </c>
    </row>
    <row r="963" spans="26:31" x14ac:dyDescent="0.25">
      <c r="Z963" s="33"/>
      <c r="AA963" s="228">
        <f t="shared" ca="1" si="45"/>
        <v>0</v>
      </c>
      <c r="AB963" s="228">
        <f t="shared" si="49"/>
        <v>967</v>
      </c>
      <c r="AC963" s="229">
        <f t="shared" ca="1" si="47"/>
        <v>0</v>
      </c>
      <c r="AD963" s="229">
        <f t="shared" ca="1" si="48"/>
        <v>0</v>
      </c>
      <c r="AE963" s="230" t="str">
        <f t="shared" ca="1" si="46"/>
        <v>0,00
0,00</v>
      </c>
    </row>
    <row r="964" spans="26:31" x14ac:dyDescent="0.25">
      <c r="Z964" s="33"/>
      <c r="AA964" s="228">
        <f t="shared" ca="1" si="45"/>
        <v>0</v>
      </c>
      <c r="AB964" s="228">
        <f t="shared" si="49"/>
        <v>968</v>
      </c>
      <c r="AC964" s="229">
        <f t="shared" ca="1" si="47"/>
        <v>0</v>
      </c>
      <c r="AD964" s="229">
        <f t="shared" ca="1" si="48"/>
        <v>0</v>
      </c>
      <c r="AE964" s="230" t="str">
        <f t="shared" ca="1" si="46"/>
        <v>0,00
0,00</v>
      </c>
    </row>
    <row r="965" spans="26:31" x14ac:dyDescent="0.25">
      <c r="Z965" s="33"/>
      <c r="AA965" s="228">
        <f t="shared" ca="1" si="45"/>
        <v>0</v>
      </c>
      <c r="AB965" s="228">
        <f t="shared" si="49"/>
        <v>969</v>
      </c>
      <c r="AC965" s="229">
        <f t="shared" ca="1" si="47"/>
        <v>0</v>
      </c>
      <c r="AD965" s="229">
        <f t="shared" ca="1" si="48"/>
        <v>0</v>
      </c>
      <c r="AE965" s="230" t="str">
        <f t="shared" ca="1" si="46"/>
        <v>0,00
0,00</v>
      </c>
    </row>
    <row r="966" spans="26:31" x14ac:dyDescent="0.25">
      <c r="Z966" s="33"/>
      <c r="AA966" s="228">
        <f t="shared" ca="1" si="45"/>
        <v>0</v>
      </c>
      <c r="AB966" s="228">
        <f t="shared" si="49"/>
        <v>970</v>
      </c>
      <c r="AC966" s="229">
        <f t="shared" ca="1" si="47"/>
        <v>0</v>
      </c>
      <c r="AD966" s="229">
        <f t="shared" ca="1" si="48"/>
        <v>0</v>
      </c>
      <c r="AE966" s="230" t="str">
        <f t="shared" ca="1" si="46"/>
        <v>0,00
0,00</v>
      </c>
    </row>
    <row r="967" spans="26:31" x14ac:dyDescent="0.25">
      <c r="Z967" s="33"/>
      <c r="AA967" s="228">
        <f t="shared" ca="1" si="45"/>
        <v>0</v>
      </c>
      <c r="AB967" s="228">
        <f t="shared" si="49"/>
        <v>971</v>
      </c>
      <c r="AC967" s="229">
        <f t="shared" ca="1" si="47"/>
        <v>0</v>
      </c>
      <c r="AD967" s="229">
        <f t="shared" ca="1" si="48"/>
        <v>0</v>
      </c>
      <c r="AE967" s="230" t="str">
        <f t="shared" ca="1" si="46"/>
        <v>0,00
0,00</v>
      </c>
    </row>
    <row r="968" spans="26:31" x14ac:dyDescent="0.25">
      <c r="Z968" s="33"/>
      <c r="AA968" s="228">
        <f t="shared" ca="1" si="45"/>
        <v>0</v>
      </c>
      <c r="AB968" s="228">
        <f t="shared" si="49"/>
        <v>972</v>
      </c>
      <c r="AC968" s="229">
        <f t="shared" ca="1" si="47"/>
        <v>0</v>
      </c>
      <c r="AD968" s="229">
        <f t="shared" ca="1" si="48"/>
        <v>0</v>
      </c>
      <c r="AE968" s="230" t="str">
        <f t="shared" ca="1" si="46"/>
        <v>0,00
0,00</v>
      </c>
    </row>
    <row r="969" spans="26:31" x14ac:dyDescent="0.25">
      <c r="Z969" s="33"/>
      <c r="AA969" s="228">
        <f t="shared" ca="1" si="45"/>
        <v>0</v>
      </c>
      <c r="AB969" s="228">
        <f t="shared" si="49"/>
        <v>973</v>
      </c>
      <c r="AC969" s="229">
        <f t="shared" ca="1" si="47"/>
        <v>0</v>
      </c>
      <c r="AD969" s="229">
        <f t="shared" ca="1" si="48"/>
        <v>0</v>
      </c>
      <c r="AE969" s="230" t="str">
        <f t="shared" ca="1" si="46"/>
        <v>0,00
0,00</v>
      </c>
    </row>
    <row r="970" spans="26:31" x14ac:dyDescent="0.25">
      <c r="Z970" s="33"/>
      <c r="AA970" s="228">
        <f t="shared" ca="1" si="45"/>
        <v>0</v>
      </c>
      <c r="AB970" s="228">
        <f t="shared" si="49"/>
        <v>974</v>
      </c>
      <c r="AC970" s="229">
        <f t="shared" ca="1" si="47"/>
        <v>0</v>
      </c>
      <c r="AD970" s="229">
        <f t="shared" ca="1" si="48"/>
        <v>0</v>
      </c>
      <c r="AE970" s="230" t="str">
        <f t="shared" ca="1" si="46"/>
        <v>0,00
0,00</v>
      </c>
    </row>
    <row r="971" spans="26:31" x14ac:dyDescent="0.25">
      <c r="Z971" s="33"/>
      <c r="AA971" s="228">
        <f t="shared" ca="1" si="45"/>
        <v>0</v>
      </c>
      <c r="AB971" s="228">
        <f t="shared" si="49"/>
        <v>975</v>
      </c>
      <c r="AC971" s="229">
        <f t="shared" ca="1" si="47"/>
        <v>0</v>
      </c>
      <c r="AD971" s="229">
        <f t="shared" ca="1" si="48"/>
        <v>0</v>
      </c>
      <c r="AE971" s="230" t="str">
        <f t="shared" ca="1" si="46"/>
        <v>0,00
0,00</v>
      </c>
    </row>
    <row r="972" spans="26:31" x14ac:dyDescent="0.25">
      <c r="Z972" s="33"/>
      <c r="AA972" s="228">
        <f t="shared" ca="1" si="45"/>
        <v>0</v>
      </c>
      <c r="AB972" s="228">
        <f t="shared" si="49"/>
        <v>976</v>
      </c>
      <c r="AC972" s="229">
        <f t="shared" ca="1" si="47"/>
        <v>0</v>
      </c>
      <c r="AD972" s="229">
        <f t="shared" ca="1" si="48"/>
        <v>0</v>
      </c>
      <c r="AE972" s="230" t="str">
        <f t="shared" ca="1" si="46"/>
        <v>0,00
0,00</v>
      </c>
    </row>
    <row r="973" spans="26:31" x14ac:dyDescent="0.25">
      <c r="Z973" s="33"/>
      <c r="AA973" s="228">
        <f t="shared" ca="1" si="45"/>
        <v>0</v>
      </c>
      <c r="AB973" s="228">
        <f t="shared" si="49"/>
        <v>977</v>
      </c>
      <c r="AC973" s="229">
        <f t="shared" ca="1" si="47"/>
        <v>0</v>
      </c>
      <c r="AD973" s="229">
        <f t="shared" ca="1" si="48"/>
        <v>0</v>
      </c>
      <c r="AE973" s="230" t="str">
        <f t="shared" ca="1" si="46"/>
        <v>0,00
0,00</v>
      </c>
    </row>
    <row r="974" spans="26:31" x14ac:dyDescent="0.25">
      <c r="Z974" s="33"/>
      <c r="AA974" s="228">
        <f t="shared" ca="1" si="45"/>
        <v>0</v>
      </c>
      <c r="AB974" s="228">
        <f t="shared" si="49"/>
        <v>978</v>
      </c>
      <c r="AC974" s="229">
        <f t="shared" ca="1" si="47"/>
        <v>0</v>
      </c>
      <c r="AD974" s="229">
        <f t="shared" ca="1" si="48"/>
        <v>0</v>
      </c>
      <c r="AE974" s="230" t="str">
        <f t="shared" ca="1" si="46"/>
        <v>0,00
0,00</v>
      </c>
    </row>
    <row r="975" spans="26:31" x14ac:dyDescent="0.25">
      <c r="Z975" s="33"/>
      <c r="AA975" s="228">
        <f t="shared" ca="1" si="45"/>
        <v>0</v>
      </c>
      <c r="AB975" s="228">
        <f t="shared" si="49"/>
        <v>979</v>
      </c>
      <c r="AC975" s="229">
        <f t="shared" ca="1" si="47"/>
        <v>0</v>
      </c>
      <c r="AD975" s="229">
        <f t="shared" ca="1" si="48"/>
        <v>0</v>
      </c>
      <c r="AE975" s="230" t="str">
        <f t="shared" ca="1" si="46"/>
        <v>0,00
0,00</v>
      </c>
    </row>
    <row r="976" spans="26:31" x14ac:dyDescent="0.25">
      <c r="Z976" s="33"/>
      <c r="AA976" s="228">
        <f t="shared" ca="1" si="45"/>
        <v>0</v>
      </c>
      <c r="AB976" s="228">
        <f t="shared" si="49"/>
        <v>980</v>
      </c>
      <c r="AC976" s="229">
        <f t="shared" ca="1" si="47"/>
        <v>0</v>
      </c>
      <c r="AD976" s="229">
        <f t="shared" ca="1" si="48"/>
        <v>0</v>
      </c>
      <c r="AE976" s="230" t="str">
        <f t="shared" ca="1" si="46"/>
        <v>0,00
0,00</v>
      </c>
    </row>
    <row r="977" spans="26:31" x14ac:dyDescent="0.25">
      <c r="Z977" s="33"/>
      <c r="AA977" s="228">
        <f t="shared" ca="1" si="45"/>
        <v>0</v>
      </c>
      <c r="AB977" s="228">
        <f t="shared" si="49"/>
        <v>981</v>
      </c>
      <c r="AC977" s="229">
        <f t="shared" ca="1" si="47"/>
        <v>0</v>
      </c>
      <c r="AD977" s="229">
        <f t="shared" ca="1" si="48"/>
        <v>0</v>
      </c>
      <c r="AE977" s="230" t="str">
        <f t="shared" ca="1" si="46"/>
        <v>0,00
0,00</v>
      </c>
    </row>
    <row r="978" spans="26:31" x14ac:dyDescent="0.25">
      <c r="Z978" s="33"/>
      <c r="AA978" s="228">
        <f t="shared" ca="1" si="45"/>
        <v>0</v>
      </c>
      <c r="AB978" s="228">
        <f t="shared" si="49"/>
        <v>982</v>
      </c>
      <c r="AC978" s="229">
        <f t="shared" ca="1" si="47"/>
        <v>0</v>
      </c>
      <c r="AD978" s="229">
        <f t="shared" ca="1" si="48"/>
        <v>0</v>
      </c>
      <c r="AE978" s="230" t="str">
        <f t="shared" ca="1" si="46"/>
        <v>0,00
0,00</v>
      </c>
    </row>
    <row r="979" spans="26:31" x14ac:dyDescent="0.25">
      <c r="Z979" s="33"/>
      <c r="AA979" s="228">
        <f t="shared" ca="1" si="45"/>
        <v>0</v>
      </c>
      <c r="AB979" s="228">
        <f t="shared" si="49"/>
        <v>983</v>
      </c>
      <c r="AC979" s="229">
        <f t="shared" ca="1" si="47"/>
        <v>0</v>
      </c>
      <c r="AD979" s="229">
        <f t="shared" ca="1" si="48"/>
        <v>0</v>
      </c>
      <c r="AE979" s="230" t="str">
        <f t="shared" ca="1" si="46"/>
        <v>0,00
0,00</v>
      </c>
    </row>
    <row r="980" spans="26:31" x14ac:dyDescent="0.25">
      <c r="Z980" s="33"/>
      <c r="AA980" s="228">
        <f t="shared" ca="1" si="45"/>
        <v>0</v>
      </c>
      <c r="AB980" s="228">
        <f t="shared" si="49"/>
        <v>984</v>
      </c>
      <c r="AC980" s="229">
        <f t="shared" ca="1" si="47"/>
        <v>0</v>
      </c>
      <c r="AD980" s="229">
        <f t="shared" ca="1" si="48"/>
        <v>0</v>
      </c>
      <c r="AE980" s="230" t="str">
        <f t="shared" ca="1" si="46"/>
        <v>0,00
0,00</v>
      </c>
    </row>
    <row r="981" spans="26:31" x14ac:dyDescent="0.25">
      <c r="Z981" s="33"/>
      <c r="AA981" s="228">
        <f t="shared" ca="1" si="45"/>
        <v>0</v>
      </c>
      <c r="AB981" s="228">
        <f t="shared" si="49"/>
        <v>985</v>
      </c>
      <c r="AC981" s="229">
        <f t="shared" ca="1" si="47"/>
        <v>0</v>
      </c>
      <c r="AD981" s="229">
        <f t="shared" ca="1" si="48"/>
        <v>0</v>
      </c>
      <c r="AE981" s="230" t="str">
        <f t="shared" ca="1" si="46"/>
        <v>0,00
0,00</v>
      </c>
    </row>
    <row r="982" spans="26:31" x14ac:dyDescent="0.25">
      <c r="Z982" s="33"/>
      <c r="AA982" s="228">
        <f t="shared" ref="AA982:AA1011" ca="1" si="50">INDIRECT( "'" &amp; $AC$2 &amp; "'!B" &amp; TEXT($AB982-$AJ$2,0))</f>
        <v>0</v>
      </c>
      <c r="AB982" s="228">
        <f t="shared" si="49"/>
        <v>986</v>
      </c>
      <c r="AC982" s="229">
        <f t="shared" ca="1" si="47"/>
        <v>0</v>
      </c>
      <c r="AD982" s="229">
        <f t="shared" ca="1" si="48"/>
        <v>0</v>
      </c>
      <c r="AE982" s="230" t="str">
        <f t="shared" ref="AE982:AE1011" ca="1" si="51" xml:space="preserve"> TEXT(INDIRECT("'"&amp;$AC$2&amp;"'!F"&amp;TEXT($AB982-6,0)),"#.##0,00") &amp;"
" &amp; TEXT(INDIRECT("'"&amp;$AC$2&amp;"'!G"&amp;TEXT($AB982-6,0)),"#.##0,00")</f>
        <v>0,00
0,00</v>
      </c>
    </row>
    <row r="983" spans="26:31" x14ac:dyDescent="0.25">
      <c r="Z983" s="33"/>
      <c r="AA983" s="228">
        <f t="shared" ca="1" si="50"/>
        <v>0</v>
      </c>
      <c r="AB983" s="228">
        <f t="shared" si="49"/>
        <v>987</v>
      </c>
      <c r="AC983" s="229">
        <f t="shared" ref="AC983:AC1011" ca="1" si="52">INDIRECT( "'" &amp; $AC$2 &amp; "'!D" &amp; TEXT($AB983-$AJ$2,0))</f>
        <v>0</v>
      </c>
      <c r="AD983" s="229">
        <f t="shared" ref="AD983:AD1011" ca="1" si="53">INDIRECT( "'" &amp; $AC$2 &amp; "'!E" &amp; TEXT($AB983-$AJ$2,0))</f>
        <v>0</v>
      </c>
      <c r="AE983" s="230" t="str">
        <f t="shared" ca="1" si="51"/>
        <v>0,00
0,00</v>
      </c>
    </row>
    <row r="984" spans="26:31" x14ac:dyDescent="0.25">
      <c r="Z984" s="33"/>
      <c r="AA984" s="228">
        <f t="shared" ca="1" si="50"/>
        <v>0</v>
      </c>
      <c r="AB984" s="228">
        <f t="shared" si="49"/>
        <v>988</v>
      </c>
      <c r="AC984" s="229">
        <f t="shared" ca="1" si="52"/>
        <v>0</v>
      </c>
      <c r="AD984" s="229">
        <f t="shared" ca="1" si="53"/>
        <v>0</v>
      </c>
      <c r="AE984" s="230" t="str">
        <f t="shared" ca="1" si="51"/>
        <v>0,00
0,00</v>
      </c>
    </row>
    <row r="985" spans="26:31" x14ac:dyDescent="0.25">
      <c r="Z985" s="33"/>
      <c r="AA985" s="228">
        <f t="shared" ca="1" si="50"/>
        <v>0</v>
      </c>
      <c r="AB985" s="228">
        <f t="shared" si="49"/>
        <v>989</v>
      </c>
      <c r="AC985" s="229">
        <f t="shared" ca="1" si="52"/>
        <v>0</v>
      </c>
      <c r="AD985" s="229">
        <f t="shared" ca="1" si="53"/>
        <v>0</v>
      </c>
      <c r="AE985" s="230" t="str">
        <f t="shared" ca="1" si="51"/>
        <v>0,00
0,00</v>
      </c>
    </row>
    <row r="986" spans="26:31" x14ac:dyDescent="0.25">
      <c r="Z986" s="33"/>
      <c r="AA986" s="228">
        <f t="shared" ca="1" si="50"/>
        <v>0</v>
      </c>
      <c r="AB986" s="228">
        <f t="shared" si="49"/>
        <v>990</v>
      </c>
      <c r="AC986" s="229">
        <f t="shared" ca="1" si="52"/>
        <v>0</v>
      </c>
      <c r="AD986" s="229">
        <f t="shared" ca="1" si="53"/>
        <v>0</v>
      </c>
      <c r="AE986" s="230" t="str">
        <f t="shared" ca="1" si="51"/>
        <v>0,00
0,00</v>
      </c>
    </row>
    <row r="987" spans="26:31" x14ac:dyDescent="0.25">
      <c r="Z987" s="33"/>
      <c r="AA987" s="228">
        <f t="shared" ca="1" si="50"/>
        <v>0</v>
      </c>
      <c r="AB987" s="228">
        <f t="shared" si="49"/>
        <v>991</v>
      </c>
      <c r="AC987" s="229">
        <f t="shared" ca="1" si="52"/>
        <v>0</v>
      </c>
      <c r="AD987" s="229">
        <f t="shared" ca="1" si="53"/>
        <v>0</v>
      </c>
      <c r="AE987" s="230" t="str">
        <f t="shared" ca="1" si="51"/>
        <v>0,00
0,00</v>
      </c>
    </row>
    <row r="988" spans="26:31" x14ac:dyDescent="0.25">
      <c r="Z988" s="33"/>
      <c r="AA988" s="228">
        <f t="shared" ca="1" si="50"/>
        <v>0</v>
      </c>
      <c r="AB988" s="228">
        <f t="shared" si="49"/>
        <v>992</v>
      </c>
      <c r="AC988" s="229">
        <f t="shared" ca="1" si="52"/>
        <v>0</v>
      </c>
      <c r="AD988" s="229">
        <f t="shared" ca="1" si="53"/>
        <v>0</v>
      </c>
      <c r="AE988" s="230" t="str">
        <f t="shared" ca="1" si="51"/>
        <v>0,00
0,00</v>
      </c>
    </row>
    <row r="989" spans="26:31" x14ac:dyDescent="0.25">
      <c r="Z989" s="33"/>
      <c r="AA989" s="228">
        <f t="shared" ca="1" si="50"/>
        <v>0</v>
      </c>
      <c r="AB989" s="228">
        <f t="shared" si="49"/>
        <v>993</v>
      </c>
      <c r="AC989" s="229">
        <f t="shared" ca="1" si="52"/>
        <v>0</v>
      </c>
      <c r="AD989" s="229">
        <f t="shared" ca="1" si="53"/>
        <v>0</v>
      </c>
      <c r="AE989" s="230" t="str">
        <f t="shared" ca="1" si="51"/>
        <v>0,00
0,00</v>
      </c>
    </row>
    <row r="990" spans="26:31" x14ac:dyDescent="0.25">
      <c r="Z990" s="33"/>
      <c r="AA990" s="228">
        <f t="shared" ca="1" si="50"/>
        <v>0</v>
      </c>
      <c r="AB990" s="228">
        <f t="shared" si="49"/>
        <v>994</v>
      </c>
      <c r="AC990" s="229">
        <f t="shared" ca="1" si="52"/>
        <v>0</v>
      </c>
      <c r="AD990" s="229">
        <f t="shared" ca="1" si="53"/>
        <v>0</v>
      </c>
      <c r="AE990" s="230" t="str">
        <f t="shared" ca="1" si="51"/>
        <v>0,00
0,00</v>
      </c>
    </row>
    <row r="991" spans="26:31" x14ac:dyDescent="0.25">
      <c r="Z991" s="33"/>
      <c r="AA991" s="228">
        <f t="shared" ca="1" si="50"/>
        <v>0</v>
      </c>
      <c r="AB991" s="228">
        <f t="shared" si="49"/>
        <v>995</v>
      </c>
      <c r="AC991" s="229">
        <f t="shared" ca="1" si="52"/>
        <v>0</v>
      </c>
      <c r="AD991" s="229">
        <f t="shared" ca="1" si="53"/>
        <v>0</v>
      </c>
      <c r="AE991" s="230" t="str">
        <f t="shared" ca="1" si="51"/>
        <v>0,00
0,00</v>
      </c>
    </row>
    <row r="992" spans="26:31" x14ac:dyDescent="0.25">
      <c r="Z992" s="33"/>
      <c r="AA992" s="228">
        <f t="shared" ca="1" si="50"/>
        <v>0</v>
      </c>
      <c r="AB992" s="228">
        <f t="shared" si="49"/>
        <v>996</v>
      </c>
      <c r="AC992" s="229">
        <f t="shared" ca="1" si="52"/>
        <v>0</v>
      </c>
      <c r="AD992" s="229">
        <f t="shared" ca="1" si="53"/>
        <v>0</v>
      </c>
      <c r="AE992" s="230" t="str">
        <f t="shared" ca="1" si="51"/>
        <v>0,00
0,00</v>
      </c>
    </row>
    <row r="993" spans="26:31" x14ac:dyDescent="0.25">
      <c r="Z993" s="33"/>
      <c r="AA993" s="228">
        <f t="shared" ca="1" si="50"/>
        <v>0</v>
      </c>
      <c r="AB993" s="228">
        <f t="shared" si="49"/>
        <v>997</v>
      </c>
      <c r="AC993" s="229">
        <f t="shared" ca="1" si="52"/>
        <v>0</v>
      </c>
      <c r="AD993" s="229">
        <f t="shared" ca="1" si="53"/>
        <v>0</v>
      </c>
      <c r="AE993" s="230" t="str">
        <f t="shared" ca="1" si="51"/>
        <v>0,00
0,00</v>
      </c>
    </row>
    <row r="994" spans="26:31" x14ac:dyDescent="0.25">
      <c r="Z994" s="33"/>
      <c r="AA994" s="228">
        <f t="shared" ca="1" si="50"/>
        <v>0</v>
      </c>
      <c r="AB994" s="228">
        <f t="shared" si="49"/>
        <v>998</v>
      </c>
      <c r="AC994" s="229">
        <f t="shared" ca="1" si="52"/>
        <v>0</v>
      </c>
      <c r="AD994" s="229">
        <f t="shared" ca="1" si="53"/>
        <v>0</v>
      </c>
      <c r="AE994" s="230" t="str">
        <f t="shared" ca="1" si="51"/>
        <v>0,00
0,00</v>
      </c>
    </row>
    <row r="995" spans="26:31" x14ac:dyDescent="0.25">
      <c r="Z995" s="33"/>
      <c r="AA995" s="228">
        <f t="shared" ca="1" si="50"/>
        <v>0</v>
      </c>
      <c r="AB995" s="228">
        <f t="shared" si="49"/>
        <v>999</v>
      </c>
      <c r="AC995" s="229">
        <f t="shared" ca="1" si="52"/>
        <v>0</v>
      </c>
      <c r="AD995" s="229">
        <f t="shared" ca="1" si="53"/>
        <v>0</v>
      </c>
      <c r="AE995" s="230" t="str">
        <f t="shared" ca="1" si="51"/>
        <v>0,00
0,00</v>
      </c>
    </row>
    <row r="996" spans="26:31" x14ac:dyDescent="0.25">
      <c r="Z996" s="33"/>
      <c r="AA996" s="228">
        <f t="shared" ca="1" si="50"/>
        <v>0</v>
      </c>
      <c r="AB996" s="228">
        <f t="shared" si="49"/>
        <v>1000</v>
      </c>
      <c r="AC996" s="229">
        <f t="shared" ca="1" si="52"/>
        <v>0</v>
      </c>
      <c r="AD996" s="229">
        <f t="shared" ca="1" si="53"/>
        <v>0</v>
      </c>
      <c r="AE996" s="230" t="str">
        <f t="shared" ca="1" si="51"/>
        <v>0,00
0,00</v>
      </c>
    </row>
    <row r="997" spans="26:31" x14ac:dyDescent="0.25">
      <c r="Z997" s="33"/>
      <c r="AA997" s="228">
        <f t="shared" ca="1" si="50"/>
        <v>0</v>
      </c>
      <c r="AB997" s="228">
        <f t="shared" si="49"/>
        <v>1001</v>
      </c>
      <c r="AC997" s="229">
        <f t="shared" ca="1" si="52"/>
        <v>0</v>
      </c>
      <c r="AD997" s="229">
        <f t="shared" ca="1" si="53"/>
        <v>0</v>
      </c>
      <c r="AE997" s="230" t="str">
        <f t="shared" ca="1" si="51"/>
        <v>0,00
0,00</v>
      </c>
    </row>
    <row r="998" spans="26:31" x14ac:dyDescent="0.25">
      <c r="Z998" s="33"/>
      <c r="AA998" s="228">
        <f t="shared" ca="1" si="50"/>
        <v>0</v>
      </c>
      <c r="AB998" s="228">
        <f t="shared" si="49"/>
        <v>1002</v>
      </c>
      <c r="AC998" s="229">
        <f t="shared" ca="1" si="52"/>
        <v>0</v>
      </c>
      <c r="AD998" s="229">
        <f t="shared" ca="1" si="53"/>
        <v>0</v>
      </c>
      <c r="AE998" s="230" t="str">
        <f t="shared" ca="1" si="51"/>
        <v>0,00
0,00</v>
      </c>
    </row>
    <row r="999" spans="26:31" x14ac:dyDescent="0.25">
      <c r="AA999" s="228">
        <f t="shared" ca="1" si="50"/>
        <v>0</v>
      </c>
      <c r="AB999" s="228">
        <f t="shared" si="49"/>
        <v>1003</v>
      </c>
      <c r="AC999" s="229">
        <f t="shared" ca="1" si="52"/>
        <v>0</v>
      </c>
      <c r="AD999" s="229">
        <f t="shared" ca="1" si="53"/>
        <v>0</v>
      </c>
      <c r="AE999" s="230" t="str">
        <f t="shared" ca="1" si="51"/>
        <v>0,00
0,00</v>
      </c>
    </row>
    <row r="1000" spans="26:31" x14ac:dyDescent="0.25">
      <c r="AA1000" s="228">
        <f t="shared" ca="1" si="50"/>
        <v>0</v>
      </c>
      <c r="AB1000" s="228">
        <f t="shared" si="49"/>
        <v>1004</v>
      </c>
      <c r="AC1000" s="229">
        <f t="shared" ca="1" si="52"/>
        <v>0</v>
      </c>
      <c r="AD1000" s="229">
        <f t="shared" ca="1" si="53"/>
        <v>0</v>
      </c>
      <c r="AE1000" s="230" t="str">
        <f t="shared" ca="1" si="51"/>
        <v>0,00
0,00</v>
      </c>
    </row>
    <row r="1001" spans="26:31" x14ac:dyDescent="0.25">
      <c r="AA1001" s="228">
        <f t="shared" ca="1" si="50"/>
        <v>0</v>
      </c>
      <c r="AB1001" s="228">
        <f t="shared" si="49"/>
        <v>1005</v>
      </c>
      <c r="AC1001" s="229">
        <f t="shared" ca="1" si="52"/>
        <v>0</v>
      </c>
      <c r="AD1001" s="229">
        <f t="shared" ca="1" si="53"/>
        <v>0</v>
      </c>
      <c r="AE1001" s="230" t="str">
        <f t="shared" ca="1" si="51"/>
        <v>0,00
0,00</v>
      </c>
    </row>
    <row r="1002" spans="26:31" x14ac:dyDescent="0.25">
      <c r="AA1002" s="228">
        <f t="shared" ca="1" si="50"/>
        <v>0</v>
      </c>
      <c r="AB1002" s="228">
        <f t="shared" si="49"/>
        <v>1006</v>
      </c>
      <c r="AC1002" s="229">
        <f t="shared" ca="1" si="52"/>
        <v>0</v>
      </c>
      <c r="AD1002" s="229">
        <f t="shared" ca="1" si="53"/>
        <v>0</v>
      </c>
      <c r="AE1002" s="230" t="str">
        <f t="shared" ca="1" si="51"/>
        <v>0,00
0,00</v>
      </c>
    </row>
    <row r="1003" spans="26:31" x14ac:dyDescent="0.25">
      <c r="AA1003" s="228">
        <f t="shared" ca="1" si="50"/>
        <v>0</v>
      </c>
      <c r="AB1003" s="228">
        <f t="shared" si="49"/>
        <v>1007</v>
      </c>
      <c r="AC1003" s="229">
        <f t="shared" ca="1" si="52"/>
        <v>0</v>
      </c>
      <c r="AD1003" s="229">
        <f t="shared" ca="1" si="53"/>
        <v>0</v>
      </c>
      <c r="AE1003" s="230" t="str">
        <f t="shared" ca="1" si="51"/>
        <v>0,00
0,00</v>
      </c>
    </row>
    <row r="1004" spans="26:31" x14ac:dyDescent="0.25">
      <c r="AA1004" s="228">
        <f t="shared" ca="1" si="50"/>
        <v>0</v>
      </c>
      <c r="AB1004" s="228">
        <f t="shared" si="49"/>
        <v>1008</v>
      </c>
      <c r="AC1004" s="229">
        <f t="shared" ca="1" si="52"/>
        <v>0</v>
      </c>
      <c r="AD1004" s="229">
        <f t="shared" ca="1" si="53"/>
        <v>0</v>
      </c>
      <c r="AE1004" s="230" t="str">
        <f t="shared" ca="1" si="51"/>
        <v>0,00
0,00</v>
      </c>
    </row>
    <row r="1005" spans="26:31" x14ac:dyDescent="0.25">
      <c r="AA1005" s="228">
        <f t="shared" ca="1" si="50"/>
        <v>0</v>
      </c>
      <c r="AB1005" s="228">
        <f t="shared" si="49"/>
        <v>1009</v>
      </c>
      <c r="AC1005" s="229">
        <f t="shared" ca="1" si="52"/>
        <v>0</v>
      </c>
      <c r="AD1005" s="229">
        <f t="shared" ca="1" si="53"/>
        <v>0</v>
      </c>
      <c r="AE1005" s="230" t="str">
        <f t="shared" ca="1" si="51"/>
        <v>0,00
0,00</v>
      </c>
    </row>
    <row r="1006" spans="26:31" x14ac:dyDescent="0.25">
      <c r="AA1006" s="228">
        <f t="shared" ca="1" si="50"/>
        <v>0</v>
      </c>
      <c r="AB1006" s="228">
        <f t="shared" si="49"/>
        <v>1010</v>
      </c>
      <c r="AC1006" s="229">
        <f t="shared" ca="1" si="52"/>
        <v>0</v>
      </c>
      <c r="AD1006" s="229">
        <f t="shared" ca="1" si="53"/>
        <v>0</v>
      </c>
      <c r="AE1006" s="230" t="str">
        <f t="shared" ca="1" si="51"/>
        <v>0,00
0,00</v>
      </c>
    </row>
    <row r="1007" spans="26:31" x14ac:dyDescent="0.25">
      <c r="AA1007" s="228">
        <f t="shared" ca="1" si="50"/>
        <v>0</v>
      </c>
      <c r="AB1007" s="228">
        <f t="shared" si="49"/>
        <v>1011</v>
      </c>
      <c r="AC1007" s="229">
        <f t="shared" ca="1" si="52"/>
        <v>0</v>
      </c>
      <c r="AD1007" s="229">
        <f t="shared" ca="1" si="53"/>
        <v>0</v>
      </c>
      <c r="AE1007" s="230" t="str">
        <f t="shared" ca="1" si="51"/>
        <v>0,00
0,00</v>
      </c>
    </row>
    <row r="1008" spans="26:31" x14ac:dyDescent="0.25">
      <c r="AA1008" s="228">
        <f t="shared" ca="1" si="50"/>
        <v>0</v>
      </c>
      <c r="AB1008" s="228">
        <f t="shared" si="49"/>
        <v>1012</v>
      </c>
      <c r="AC1008" s="229">
        <f t="shared" ca="1" si="52"/>
        <v>0</v>
      </c>
      <c r="AD1008" s="229">
        <f t="shared" ca="1" si="53"/>
        <v>0</v>
      </c>
      <c r="AE1008" s="230" t="str">
        <f t="shared" ca="1" si="51"/>
        <v>0,00
0,00</v>
      </c>
    </row>
    <row r="1009" spans="27:31" x14ac:dyDescent="0.25">
      <c r="AA1009" s="228">
        <f t="shared" ca="1" si="50"/>
        <v>0</v>
      </c>
      <c r="AB1009" s="228">
        <f t="shared" si="49"/>
        <v>1013</v>
      </c>
      <c r="AC1009" s="229">
        <f t="shared" ca="1" si="52"/>
        <v>0</v>
      </c>
      <c r="AD1009" s="229">
        <f t="shared" ca="1" si="53"/>
        <v>0</v>
      </c>
      <c r="AE1009" s="230" t="str">
        <f t="shared" ca="1" si="51"/>
        <v>0,00
0,00</v>
      </c>
    </row>
    <row r="1010" spans="27:31" x14ac:dyDescent="0.25">
      <c r="AA1010" s="228">
        <f t="shared" ca="1" si="50"/>
        <v>0</v>
      </c>
      <c r="AB1010" s="228">
        <f t="shared" si="49"/>
        <v>1014</v>
      </c>
      <c r="AC1010" s="229">
        <f t="shared" ca="1" si="52"/>
        <v>0</v>
      </c>
      <c r="AD1010" s="229">
        <f t="shared" ca="1" si="53"/>
        <v>0</v>
      </c>
      <c r="AE1010" s="230" t="str">
        <f t="shared" ca="1" si="51"/>
        <v>0,00
0,00</v>
      </c>
    </row>
    <row r="1011" spans="27:31" x14ac:dyDescent="0.25">
      <c r="AA1011" s="228">
        <f t="shared" ca="1" si="50"/>
        <v>0</v>
      </c>
      <c r="AB1011" s="228">
        <f t="shared" si="49"/>
        <v>1015</v>
      </c>
      <c r="AC1011" s="229">
        <f t="shared" ca="1" si="52"/>
        <v>0</v>
      </c>
      <c r="AD1011" s="229">
        <f t="shared" ca="1" si="53"/>
        <v>0</v>
      </c>
      <c r="AE1011" s="230" t="str">
        <f t="shared" ca="1" si="51"/>
        <v>0,00
0,00</v>
      </c>
    </row>
  </sheetData>
  <sheetProtection algorithmName="SHA-512" hashValue="8eF6amR40/UezoqC7Krj3xQAqHlzpL6UVjbbxmV+1TYP+txJddSAqWH9jgVOcaVAq4578yejyRlb132yW4rDvg==" saltValue="DOPCXcN7BCrjYPgQ9VEpVg==" spinCount="100000" sheet="1" objects="1" scenarios="1"/>
  <mergeCells count="38">
    <mergeCell ref="AM1:AS1"/>
    <mergeCell ref="AA1:AE1"/>
    <mergeCell ref="AC2:AE2"/>
    <mergeCell ref="AC3:AE3"/>
    <mergeCell ref="AA2:AB2"/>
    <mergeCell ref="AA3:AB3"/>
    <mergeCell ref="AG11:AJ11"/>
    <mergeCell ref="E23:G23"/>
    <mergeCell ref="C10:C11"/>
    <mergeCell ref="D10:D11"/>
    <mergeCell ref="E10:G11"/>
    <mergeCell ref="E18:G18"/>
    <mergeCell ref="E19:G19"/>
    <mergeCell ref="E20:G20"/>
    <mergeCell ref="E12:G12"/>
    <mergeCell ref="E22:G22"/>
    <mergeCell ref="B1:K1"/>
    <mergeCell ref="B9:B11"/>
    <mergeCell ref="I3:I4"/>
    <mergeCell ref="J9:J11"/>
    <mergeCell ref="K9:K10"/>
    <mergeCell ref="C6:F6"/>
    <mergeCell ref="H3:H4"/>
    <mergeCell ref="B3:G4"/>
    <mergeCell ref="J5:J7"/>
    <mergeCell ref="C9:I9"/>
    <mergeCell ref="B25:K25"/>
    <mergeCell ref="B26:K26"/>
    <mergeCell ref="J29:K29"/>
    <mergeCell ref="J27:K27"/>
    <mergeCell ref="H10:H11"/>
    <mergeCell ref="I10:I11"/>
    <mergeCell ref="E21:G21"/>
    <mergeCell ref="E15:G15"/>
    <mergeCell ref="E16:G16"/>
    <mergeCell ref="E14:G14"/>
    <mergeCell ref="E17:G17"/>
    <mergeCell ref="E13:G13"/>
  </mergeCells>
  <phoneticPr fontId="2" type="noConversion"/>
  <dataValidations count="1">
    <dataValidation type="list" allowBlank="1" showInputMessage="1" showErrorMessage="1" sqref="C6:F6" xr:uid="{00000000-0002-0000-0300-000000000000}">
      <formula1>$AA$12:$AA$1011</formula1>
    </dataValidation>
  </dataValidations>
  <printOptions horizontalCentered="1"/>
  <pageMargins left="0.75" right="0.75" top="0.39370078740157483" bottom="0.39370078740157483" header="0" footer="0"/>
  <pageSetup paperSize="9" scale="95" orientation="portrait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OSNOVNA PLAČA</vt:lpstr>
      <vt:lpstr>OBRAČUNANA OSNOVNA PLAČA</vt:lpstr>
      <vt:lpstr>7-12</vt:lpstr>
      <vt:lpstr>LETNO OBVESTILO </vt:lpstr>
      <vt:lpstr>'7-12'!Področje_tiskanja</vt:lpstr>
      <vt:lpstr>'LETNO OBVESTILO '!Področje_tiskanja</vt:lpstr>
      <vt:lpstr>'OBRAČUNANA OSNOVNA PLAČA'!Področje_tiskanja</vt:lpstr>
      <vt:lpstr>'OSNOVNA PLAČA'!Področje_tiskanja</vt:lpstr>
      <vt:lpstr>'7-12'!Tiskanje_naslovov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Verjnović</dc:creator>
  <cp:lastModifiedBy>Boro Nikić</cp:lastModifiedBy>
  <cp:lastPrinted>2008-12-24T07:38:05Z</cp:lastPrinted>
  <dcterms:created xsi:type="dcterms:W3CDTF">2007-05-31T08:52:18Z</dcterms:created>
  <dcterms:modified xsi:type="dcterms:W3CDTF">2020-08-10T06:04:44Z</dcterms:modified>
</cp:coreProperties>
</file>