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" yWindow="0" windowWidth="12885" windowHeight="11565" tabRatio="603"/>
  </bookViews>
  <sheets>
    <sheet name="polletno poročilo 2019" sheetId="1" r:id="rId1"/>
  </sheets>
  <externalReferences>
    <externalReference r:id="rId2"/>
  </externalReferences>
  <definedNames>
    <definedName name="apr">[1]apr!$A$1:$D$65536</definedName>
    <definedName name="avg">[1]avg!$A$1:$C$65536</definedName>
    <definedName name="dec">[1]dec!$A$1:$C$65536</definedName>
    <definedName name="feb">[1]feb!$A$1:$D$65536</definedName>
    <definedName name="jan">[1]jan!$A$1:$C$65536</definedName>
    <definedName name="jul">[1]jul!$A$1:$E$65536</definedName>
    <definedName name="jun">[1]jun!$A$1:$D$65536</definedName>
    <definedName name="maj">[1]maj!$A$1:$D$65536</definedName>
    <definedName name="mar">[1]mar!$A$1:$C$65536</definedName>
    <definedName name="Mesečna2001">#REF!</definedName>
    <definedName name="Mesečna2002">#REF!</definedName>
    <definedName name="Mesečna2003">#REF!</definedName>
    <definedName name="Mesečna2004">#REF!</definedName>
    <definedName name="Mesečna2005">#REF!</definedName>
    <definedName name="nov">[1]nov!$A$1:$C$65536</definedName>
    <definedName name="okt">[1]okt!$A$1:$C$65536</definedName>
    <definedName name="PREDLOG2007">#REF!</definedName>
    <definedName name="_xlnm.Print_Area" localSheetId="0">'polletno poročilo 2019'!$B$2:$H$319</definedName>
    <definedName name="Real2006">#REF!</definedName>
    <definedName name="sep">[1]sep!$A$1:$C$65536</definedName>
    <definedName name="Sprejeti2008">#REF!</definedName>
  </definedNames>
  <calcPr calcId="145621"/>
</workbook>
</file>

<file path=xl/calcChain.xml><?xml version="1.0" encoding="utf-8"?>
<calcChain xmlns="http://schemas.openxmlformats.org/spreadsheetml/2006/main">
  <c r="H99" i="1" l="1"/>
  <c r="H87" i="1"/>
  <c r="F98" i="1"/>
  <c r="G98" i="1"/>
  <c r="E98" i="1"/>
  <c r="H185" i="1"/>
  <c r="F185" i="1"/>
  <c r="G185" i="1"/>
  <c r="E185" i="1"/>
  <c r="E184" i="1" s="1"/>
  <c r="H252" i="1"/>
  <c r="H250" i="1"/>
  <c r="G240" i="1"/>
  <c r="G238" i="1"/>
  <c r="F240" i="1"/>
  <c r="F238" i="1" s="1"/>
  <c r="H245" i="1"/>
  <c r="H101" i="1" l="1"/>
  <c r="H108" i="1"/>
  <c r="H98" i="1" l="1"/>
  <c r="H24" i="1"/>
  <c r="H30" i="1"/>
  <c r="H49" i="1"/>
  <c r="H48" i="1"/>
  <c r="H47" i="1"/>
  <c r="H46" i="1"/>
  <c r="H45" i="1"/>
  <c r="H44" i="1"/>
  <c r="H43" i="1"/>
  <c r="H42" i="1"/>
  <c r="H41" i="1"/>
  <c r="H40" i="1"/>
  <c r="H50" i="1"/>
  <c r="H70" i="1"/>
  <c r="H88" i="1"/>
  <c r="H117" i="1"/>
  <c r="H118" i="1"/>
  <c r="H119" i="1"/>
  <c r="H120" i="1"/>
  <c r="H170" i="1"/>
  <c r="H176" i="1"/>
  <c r="H177" i="1"/>
  <c r="H179" i="1"/>
  <c r="H180" i="1"/>
  <c r="H186" i="1"/>
  <c r="H187" i="1"/>
  <c r="H257" i="1"/>
  <c r="H258" i="1"/>
  <c r="H259" i="1"/>
  <c r="H301" i="1"/>
  <c r="H303" i="1"/>
  <c r="E240" i="1" l="1"/>
  <c r="E238" i="1" s="1"/>
  <c r="F256" i="1"/>
  <c r="F254" i="1" s="1"/>
  <c r="G256" i="1"/>
  <c r="E256" i="1"/>
  <c r="E254" i="1" s="1"/>
  <c r="G254" i="1" l="1"/>
  <c r="H256" i="1"/>
  <c r="F39" i="1"/>
  <c r="G39" i="1"/>
  <c r="E39" i="1"/>
  <c r="F32" i="1"/>
  <c r="G32" i="1"/>
  <c r="E32" i="1"/>
  <c r="F26" i="1"/>
  <c r="G26" i="1"/>
  <c r="E26" i="1"/>
  <c r="F20" i="1"/>
  <c r="G20" i="1"/>
  <c r="E20" i="1"/>
  <c r="E282" i="1" l="1"/>
  <c r="E276" i="1"/>
  <c r="E234" i="1"/>
  <c r="E228" i="1"/>
  <c r="E214" i="1"/>
  <c r="E202" i="1"/>
  <c r="E208" i="1"/>
  <c r="E196" i="1"/>
  <c r="E175" i="1"/>
  <c r="E133" i="1"/>
  <c r="E113" i="1"/>
  <c r="E82" i="1"/>
  <c r="E80" i="1" s="1"/>
  <c r="E72" i="1"/>
  <c r="E68" i="1" s="1"/>
  <c r="E56" i="1"/>
  <c r="E54" i="1" s="1"/>
  <c r="H309" i="1"/>
  <c r="H308" i="1"/>
  <c r="H285" i="1"/>
  <c r="H284" i="1"/>
  <c r="H279" i="1"/>
  <c r="H278" i="1"/>
  <c r="H248" i="1"/>
  <c r="H246" i="1"/>
  <c r="H244" i="1"/>
  <c r="H243" i="1"/>
  <c r="H242" i="1"/>
  <c r="H241" i="1"/>
  <c r="H236" i="1"/>
  <c r="H235" i="1"/>
  <c r="H232" i="1"/>
  <c r="H231" i="1"/>
  <c r="H230" i="1"/>
  <c r="H229" i="1"/>
  <c r="H226" i="1"/>
  <c r="H224" i="1"/>
  <c r="H222" i="1"/>
  <c r="H220" i="1"/>
  <c r="H218" i="1"/>
  <c r="H217" i="1"/>
  <c r="H216" i="1"/>
  <c r="H215" i="1"/>
  <c r="H212" i="1"/>
  <c r="H211" i="1"/>
  <c r="H210" i="1"/>
  <c r="H209" i="1"/>
  <c r="H206" i="1"/>
  <c r="H205" i="1"/>
  <c r="H204" i="1"/>
  <c r="H203" i="1"/>
  <c r="H198" i="1"/>
  <c r="H197" i="1"/>
  <c r="H192" i="1"/>
  <c r="H190" i="1"/>
  <c r="H189" i="1"/>
  <c r="H188" i="1"/>
  <c r="H182" i="1"/>
  <c r="H166" i="1"/>
  <c r="H164" i="1"/>
  <c r="H162" i="1"/>
  <c r="H160" i="1"/>
  <c r="H159" i="1"/>
  <c r="H158" i="1"/>
  <c r="H157" i="1"/>
  <c r="H156" i="1"/>
  <c r="H155" i="1"/>
  <c r="H154" i="1"/>
  <c r="H153" i="1"/>
  <c r="H152" i="1"/>
  <c r="H151" i="1"/>
  <c r="H148" i="1"/>
  <c r="H147" i="1"/>
  <c r="H146" i="1"/>
  <c r="H145" i="1"/>
  <c r="H144" i="1"/>
  <c r="H141" i="1"/>
  <c r="H140" i="1"/>
  <c r="H139" i="1"/>
  <c r="H138" i="1"/>
  <c r="H137" i="1"/>
  <c r="H136" i="1"/>
  <c r="H135" i="1"/>
  <c r="H134" i="1"/>
  <c r="H116" i="1"/>
  <c r="H115" i="1"/>
  <c r="H114" i="1"/>
  <c r="H111" i="1"/>
  <c r="H107" i="1"/>
  <c r="H106" i="1"/>
  <c r="H105" i="1"/>
  <c r="H104" i="1"/>
  <c r="H103" i="1"/>
  <c r="H102" i="1"/>
  <c r="H100" i="1"/>
  <c r="H92" i="1"/>
  <c r="H90" i="1"/>
  <c r="H86" i="1"/>
  <c r="H85" i="1"/>
  <c r="H84" i="1"/>
  <c r="H83" i="1"/>
  <c r="H78" i="1"/>
  <c r="H77" i="1"/>
  <c r="H76" i="1"/>
  <c r="H75" i="1"/>
  <c r="H74" i="1"/>
  <c r="H73" i="1"/>
  <c r="H66" i="1"/>
  <c r="H64" i="1"/>
  <c r="H62" i="1"/>
  <c r="H60" i="1"/>
  <c r="H59" i="1"/>
  <c r="H58" i="1"/>
  <c r="H57" i="1"/>
  <c r="H52" i="1"/>
  <c r="H37" i="1"/>
  <c r="H36" i="1"/>
  <c r="H35" i="1"/>
  <c r="H34" i="1"/>
  <c r="H33" i="1"/>
  <c r="H29" i="1"/>
  <c r="H28" i="1"/>
  <c r="H27" i="1"/>
  <c r="H23" i="1"/>
  <c r="H22" i="1"/>
  <c r="H21" i="1"/>
  <c r="G306" i="1"/>
  <c r="F306" i="1"/>
  <c r="G300" i="1"/>
  <c r="F300" i="1"/>
  <c r="G282" i="1"/>
  <c r="H282" i="1" s="1"/>
  <c r="F282" i="1"/>
  <c r="G276" i="1"/>
  <c r="F276" i="1"/>
  <c r="G234" i="1"/>
  <c r="F234" i="1"/>
  <c r="G228" i="1"/>
  <c r="F228" i="1"/>
  <c r="G184" i="1"/>
  <c r="H184" i="1" s="1"/>
  <c r="F184" i="1"/>
  <c r="G72" i="1"/>
  <c r="G68" i="1" s="1"/>
  <c r="F72" i="1"/>
  <c r="F68" i="1" s="1"/>
  <c r="G214" i="1"/>
  <c r="F214" i="1"/>
  <c r="G208" i="1"/>
  <c r="F208" i="1"/>
  <c r="G202" i="1"/>
  <c r="F202" i="1"/>
  <c r="G196" i="1"/>
  <c r="H196" i="1" s="1"/>
  <c r="F196" i="1"/>
  <c r="G178" i="1"/>
  <c r="F178" i="1"/>
  <c r="E178" i="1"/>
  <c r="G175" i="1"/>
  <c r="F175" i="1"/>
  <c r="G150" i="1"/>
  <c r="F150" i="1"/>
  <c r="G143" i="1"/>
  <c r="F143" i="1"/>
  <c r="G133" i="1"/>
  <c r="F133" i="1"/>
  <c r="G113" i="1"/>
  <c r="H113" i="1" s="1"/>
  <c r="F113" i="1"/>
  <c r="G110" i="1"/>
  <c r="F110" i="1"/>
  <c r="G82" i="1"/>
  <c r="F82" i="1"/>
  <c r="F80" i="1" s="1"/>
  <c r="G56" i="1"/>
  <c r="F56" i="1"/>
  <c r="H39" i="1"/>
  <c r="F18" i="1"/>
  <c r="F16" i="1" s="1"/>
  <c r="E306" i="1"/>
  <c r="E300" i="1"/>
  <c r="E150" i="1"/>
  <c r="E143" i="1"/>
  <c r="E110" i="1"/>
  <c r="H26" i="1"/>
  <c r="H302" i="1"/>
  <c r="H260" i="1"/>
  <c r="H254" i="1"/>
  <c r="H20" i="1"/>
  <c r="E18" i="1"/>
  <c r="E16" i="1" s="1"/>
  <c r="H56" i="1" l="1"/>
  <c r="H68" i="1"/>
  <c r="E96" i="1"/>
  <c r="E94" i="1" s="1"/>
  <c r="H110" i="1"/>
  <c r="H178" i="1"/>
  <c r="E14" i="1"/>
  <c r="F131" i="1"/>
  <c r="G131" i="1"/>
  <c r="H143" i="1"/>
  <c r="E131" i="1"/>
  <c r="H175" i="1"/>
  <c r="E174" i="1"/>
  <c r="E172" i="1" s="1"/>
  <c r="E312" i="1"/>
  <c r="H234" i="1"/>
  <c r="H202" i="1"/>
  <c r="H208" i="1"/>
  <c r="H228" i="1"/>
  <c r="H306" i="1"/>
  <c r="E200" i="1"/>
  <c r="E194" i="1" s="1"/>
  <c r="H300" i="1"/>
  <c r="G288" i="1"/>
  <c r="H276" i="1"/>
  <c r="G312" i="1"/>
  <c r="G80" i="1"/>
  <c r="H80" i="1" s="1"/>
  <c r="G96" i="1"/>
  <c r="G94" i="1" s="1"/>
  <c r="F96" i="1"/>
  <c r="F94" i="1" s="1"/>
  <c r="G18" i="1"/>
  <c r="G16" i="1" s="1"/>
  <c r="H16" i="1" s="1"/>
  <c r="G174" i="1"/>
  <c r="G172" i="1" s="1"/>
  <c r="F288" i="1"/>
  <c r="F312" i="1"/>
  <c r="F200" i="1"/>
  <c r="F194" i="1" s="1"/>
  <c r="H133" i="1"/>
  <c r="H150" i="1"/>
  <c r="G200" i="1"/>
  <c r="G194" i="1" s="1"/>
  <c r="F174" i="1"/>
  <c r="F172" i="1" s="1"/>
  <c r="E288" i="1"/>
  <c r="G54" i="1"/>
  <c r="H32" i="1"/>
  <c r="F54" i="1"/>
  <c r="F14" i="1" s="1"/>
  <c r="H238" i="1"/>
  <c r="H72" i="1"/>
  <c r="H214" i="1"/>
  <c r="H240" i="1"/>
  <c r="H82" i="1"/>
  <c r="E168" i="1" l="1"/>
  <c r="E129" i="1" s="1"/>
  <c r="H18" i="1"/>
  <c r="H54" i="1"/>
  <c r="H96" i="1"/>
  <c r="H174" i="1"/>
  <c r="H172" i="1"/>
  <c r="F12" i="1"/>
  <c r="H200" i="1"/>
  <c r="H131" i="1"/>
  <c r="F168" i="1"/>
  <c r="F129" i="1" s="1"/>
  <c r="H194" i="1"/>
  <c r="G168" i="1"/>
  <c r="H94" i="1"/>
  <c r="G14" i="1"/>
  <c r="G12" i="1" s="1"/>
  <c r="H14" i="1" l="1"/>
  <c r="E12" i="1"/>
  <c r="E263" i="1" s="1"/>
  <c r="F315" i="1"/>
  <c r="F318" i="1" s="1"/>
  <c r="F263" i="1"/>
  <c r="H168" i="1"/>
  <c r="G129" i="1"/>
  <c r="E315" i="1" l="1"/>
  <c r="E318" i="1" s="1"/>
  <c r="H12" i="1"/>
  <c r="H129" i="1"/>
  <c r="G315" i="1"/>
  <c r="G318" i="1" s="1"/>
  <c r="G263" i="1"/>
</calcChain>
</file>

<file path=xl/sharedStrings.xml><?xml version="1.0" encoding="utf-8"?>
<sst xmlns="http://schemas.openxmlformats.org/spreadsheetml/2006/main" count="286" uniqueCount="225">
  <si>
    <t>Prispevek za zdr.zav. - od zaposlenih pri pravnih osebah</t>
  </si>
  <si>
    <t>Prispevek za zdr.zav. - od zaposlenih pri tujem delodajalcu</t>
  </si>
  <si>
    <t>Prispevek za zdr.zav. - za zaposlene pri pravnih osebah</t>
  </si>
  <si>
    <t>Prispevek za zdr.zav. - kmetov, od osnove za pok.in inv.zav.</t>
  </si>
  <si>
    <t>NEDAVČNI PRIHODKI</t>
  </si>
  <si>
    <t xml:space="preserve">TRANSFERNI PRIHODKI </t>
  </si>
  <si>
    <t xml:space="preserve">DAVČNI PRIHODKI </t>
  </si>
  <si>
    <t>Premije za dodatno kolektivno pokojninsko zavarovanje</t>
  </si>
  <si>
    <t>XI.</t>
  </si>
  <si>
    <t>Sredstva za premije dodatnega kolektivnega pokojninskega zavarovanja</t>
  </si>
  <si>
    <t>Tekoča plačila drugim izvajalcem javnih služb, ki niso posredni proračunski uporabniki</t>
  </si>
  <si>
    <t>Tekoci transferi v javne zavode - sredstva za prispevke delodajalcev</t>
  </si>
  <si>
    <t>Prihodki zdravstvenega zavarovanja iz naslova regresnih zahtevkov (zavarovalnice)</t>
  </si>
  <si>
    <t xml:space="preserve">Prisp.delojem.za zdr.zav.od starševskih nadomestil </t>
  </si>
  <si>
    <t>Prihodki zdravstvenega zavarovanja iz naslova konvencij z drugimi državami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</si>
  <si>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</si>
  <si>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</si>
  <si>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</si>
  <si>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</si>
  <si>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</si>
  <si>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</si>
  <si>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</si>
  <si>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Davek na izplačane plače</t>
  </si>
  <si>
    <t>Drugi operativni odhodki</t>
  </si>
  <si>
    <t xml:space="preserve">TEKOČI TRANSFERI V JAVNE ZAVODE </t>
  </si>
  <si>
    <t>TEKOČA PLAČILA DRUGIM IZVAJALCEM JAVNIH SLUŽB, KI NISO POSREDNI PRORAČUNSKI UPORABNIKI</t>
  </si>
  <si>
    <t>Tekoči transferi v javne zavode - za konvencije</t>
  </si>
  <si>
    <t>Prejeta sredstva iz državnega proračuna za plačila zdravstvenih storitev za socialno ogrožene</t>
  </si>
  <si>
    <t>Jubilejne nagrade, odpravnine</t>
  </si>
  <si>
    <t>Poslovne najemnine in zakupnine</t>
  </si>
  <si>
    <t>REALIZACIJA</t>
  </si>
  <si>
    <t>JUNIJ</t>
  </si>
  <si>
    <t xml:space="preserve">TEKOČI PRIHODKI </t>
  </si>
  <si>
    <t>PRISPEVKI ZA SOCIALNO VARNOST</t>
  </si>
  <si>
    <t>Prispevki zaposlenih</t>
  </si>
  <si>
    <t>Prispevki delodajalcev</t>
  </si>
  <si>
    <t xml:space="preserve">Prispevek za poškodbe pri delu in poklicne bolezni </t>
  </si>
  <si>
    <t xml:space="preserve">Prispevki samozaposlenih </t>
  </si>
  <si>
    <t>Ostali prispevki za socialno varnost</t>
  </si>
  <si>
    <t>Zamudne obresti iz naslova prispevkov za zdrav.zavar.</t>
  </si>
  <si>
    <t xml:space="preserve">UDELEŽBA NA DOBIČKU IN DOHODKI OD PREMOŽENJA </t>
  </si>
  <si>
    <t>Udeležba na dobičku javnih podjetij in javnih finanč.inst.</t>
  </si>
  <si>
    <t>Prihodki od udeležbe na dobičku drugih podjetij in finanč.inst.</t>
  </si>
  <si>
    <t>Prihodki od obresti</t>
  </si>
  <si>
    <t>Prihodki od premoženja</t>
  </si>
  <si>
    <t>TAKSE IN PRISTOJBINE</t>
  </si>
  <si>
    <t>PRIHODKI OD PRODAJE BLAGA IN STORITEV</t>
  </si>
  <si>
    <t>DRUGI NEDAVČNI PRIHODKI</t>
  </si>
  <si>
    <t>Drugi nedavčni prihodki</t>
  </si>
  <si>
    <t xml:space="preserve">KAPITALSKI PRIHODKI </t>
  </si>
  <si>
    <t>PRIHODKI OD PRODAJE OSNOVNIH SREDSTEV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</si>
  <si>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</si>
  <si>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</si>
  <si>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</si>
  <si>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</si>
  <si>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ZEMLJIŠČ IN NEMATER.PREMOŽ.</t>
  </si>
  <si>
    <t>PREJETE DONACIJE</t>
  </si>
  <si>
    <t>Prejeta sredstva iz državnega proračuna</t>
  </si>
  <si>
    <t>Prejeta sredstva iz proračunov lokalnih skupnosti</t>
  </si>
  <si>
    <t xml:space="preserve">Prejeta sredstva iz drugih skladov socialnega zavarovanja </t>
  </si>
  <si>
    <t xml:space="preserve">TEKOČI ODHODKI </t>
  </si>
  <si>
    <t>PLAČE IN DRUGI IZDATKI ZAPOSLENIM</t>
  </si>
  <si>
    <t xml:space="preserve">Place in dodatki </t>
  </si>
  <si>
    <t>Regres za letni dopust</t>
  </si>
  <si>
    <t>Povracila in nadomestila</t>
  </si>
  <si>
    <t>Sredstva za delovno uspešnost</t>
  </si>
  <si>
    <t>Sredstva za nadurno delo</t>
  </si>
  <si>
    <t>Place za delo po pogodbi</t>
  </si>
  <si>
    <t>Drugi izdatki zaposlenim</t>
  </si>
  <si>
    <t>PRISPEVKI DELODAJALCEV ZA SOCIALNO VARNOST</t>
  </si>
  <si>
    <t>Prispevki za pokojninsko in invalidsko zavarovanje</t>
  </si>
  <si>
    <t>Prispevki za zdravstveno zavarovanje</t>
  </si>
  <si>
    <t>Prispevki za zaposlovanje</t>
  </si>
  <si>
    <t>Prispevki za porodniško varstvo</t>
  </si>
  <si>
    <t xml:space="preserve">IZDATKI ZA BLAGO IN STORITVE </t>
  </si>
  <si>
    <t>PLAČILA DOMAČIH OBRESTI</t>
  </si>
  <si>
    <t>TEKOČI TRANSFERI</t>
  </si>
  <si>
    <t>TRANSFERI POSAMEZNIKOM IN GOSPODINJSTVOM</t>
  </si>
  <si>
    <t>Boleznine</t>
  </si>
  <si>
    <t>Druge boleznine</t>
  </si>
  <si>
    <t>Štipendije</t>
  </si>
  <si>
    <t>Drugi transferi posameznikom</t>
  </si>
  <si>
    <t>Plačilo dnevnic, potnih stroš. in prevoz. v zvezi z zdravljenjem</t>
  </si>
  <si>
    <t>Plačilo pogrebnin</t>
  </si>
  <si>
    <t>Plačilo posmrtnin</t>
  </si>
  <si>
    <t>TRANSFERI NEPROFITNIM ORGANIZACIJAM IN USTAN.</t>
  </si>
  <si>
    <t xml:space="preserve">DRUGI TEKOČI DOMAČI TRANSFERI </t>
  </si>
  <si>
    <t>Tekoči transferi v javne zavode - sredstva za plače</t>
  </si>
  <si>
    <t>Sredstva za plače - osnovno zdravstveno varstvo</t>
  </si>
  <si>
    <t>Sredstva za prispevke delodajalca - osnovno zdravstveno varstvo</t>
  </si>
  <si>
    <t>Tekoci transferi v javne zavode - za blago in storitve</t>
  </si>
  <si>
    <t>TEKOČI TRANSFERI V TUJINO</t>
  </si>
  <si>
    <t xml:space="preserve">INVESTICIJSKI ODHODKI </t>
  </si>
  <si>
    <t>V.</t>
  </si>
  <si>
    <t>IV.</t>
  </si>
  <si>
    <t xml:space="preserve">PRODAJA KAPITALSKIH DELEŽEV </t>
  </si>
  <si>
    <t xml:space="preserve">PREJETA VRAČILA DANIH POSOJIL </t>
  </si>
  <si>
    <t>DANA POSOJILA</t>
  </si>
  <si>
    <t xml:space="preserve">POVEČANJE KAPITALSKIH DELEŽEV </t>
  </si>
  <si>
    <t>VI.</t>
  </si>
  <si>
    <t>VII.</t>
  </si>
  <si>
    <t>VIII.</t>
  </si>
  <si>
    <t>DOMAČE ZADOLŽEVANJE</t>
  </si>
  <si>
    <t>ZADOLŽEVANJE V TUJINI</t>
  </si>
  <si>
    <t>IX.</t>
  </si>
  <si>
    <t xml:space="preserve">ODPLAČILA DOMAČEGA DOLGA </t>
  </si>
  <si>
    <t>ODPLAČILA DOLGA V TUJINO</t>
  </si>
  <si>
    <t>X.</t>
  </si>
  <si>
    <t>FINANČNI</t>
  </si>
  <si>
    <t>NAČRT</t>
  </si>
  <si>
    <t>Drugi izredni nedavčni prihodki</t>
  </si>
  <si>
    <t>Prisp.delojem.za zdr.zav.od nadomestil za čas brezposelnosti</t>
  </si>
  <si>
    <t>Tekoci transferi v državni proračun</t>
  </si>
  <si>
    <t>TRANSFERNI PRIHODKI IZ DRUGIH JAVNOFINANČNIH INSTITUCIJ</t>
  </si>
  <si>
    <t xml:space="preserve">Tekoci transferi v druge sklade socialnega zavarovanja </t>
  </si>
  <si>
    <t>Prejeta sredstva iz naslova prispevka delodajalca za zdr.zavarov. od nadomestil za čas brezposelnosti</t>
  </si>
  <si>
    <t>Plačila prispevka delodajalca za pokojninsko in inval.zavarovanje od nadomestil zaradi bolez.odsot.,ki jih ZZZS neposredno izplačuje</t>
  </si>
  <si>
    <t>Plačila prispevka delodajalca za zdravstveno zavarovanje od nadomestil zaradi bolez.odsot.,ki jih ZZZS neposredno izplačuje</t>
  </si>
  <si>
    <t>Plačila prispevka delodajalca za zaposlovanje od nadomestil zaradi bolez.odsot.,ki jih ZZZS neposredno izplačuje</t>
  </si>
  <si>
    <t>Prisp.delojem.za zdr.zav.od nadomestil za zaradi bolezenske odsotnosti, ki jih ZZZS neposredno izplačuje upravičencem</t>
  </si>
  <si>
    <t>Prisp.delojem.za zdr.zav.od nadomestil iz invalidskega zavarovanja, ki jih ZPIZ neposredno izplačuje upravičencem</t>
  </si>
  <si>
    <t>PLAČILA TUJIH OBRESTI</t>
  </si>
  <si>
    <t>(SKUPAJ PRIHODKI MINUS SKUPAJ ODHODKI)</t>
  </si>
  <si>
    <t>Sredstva za izdatke za blago in storitve - osnovno zdravstveno varstvo</t>
  </si>
  <si>
    <t>Pozneje plačani ukinjeni prispevki prispevki za socialno varnost</t>
  </si>
  <si>
    <r>
      <t xml:space="preserve">NETO ZADOLŽEVANJE </t>
    </r>
    <r>
      <rPr>
        <b/>
        <sz val="14"/>
        <color indexed="8"/>
        <rFont val="Arial"/>
        <family val="2"/>
        <charset val="238"/>
      </rPr>
      <t>(VIII.-IX.)</t>
    </r>
  </si>
  <si>
    <t>- v evrih -</t>
  </si>
  <si>
    <t xml:space="preserve">GLOBE IN DRUGE DENARNE KAZNI </t>
  </si>
  <si>
    <t>Prispevek za vzpodbujanje zaposlovanja invalidov po ZZRZI</t>
  </si>
  <si>
    <t>Prihodki iz naslova odškodnin iz sklenjenih zavarovanj</t>
  </si>
  <si>
    <t>Prispevek za poškodbe pri delu in poklicna obolenja kmetov</t>
  </si>
  <si>
    <t>Prispevek za zdr.zav. oseb, ki samost.opr.dejavn.od zavarovalne osnove</t>
  </si>
  <si>
    <t>Prispevek za zdr.zav. oseb, ki samost.opr.dejavn. Iz zavarovalne osnove</t>
  </si>
  <si>
    <t>Prejeta sred. iz drž. prorač. iz naslova prisp. za ZZ določenih oseb</t>
  </si>
  <si>
    <t>Prejeta sredstva iz naslova prisp. delodaj. za ZZ od starš. nadomestil</t>
  </si>
  <si>
    <t>Prejeta sredstva iz naslova prisp. delodajalca za ZZ vojaških obveznikov</t>
  </si>
  <si>
    <t>Prejeta sredstva iz naslova prispevka delodajalca za poškodbe pri delu in poklicne bolezni za vojaške obveznike</t>
  </si>
  <si>
    <t>Prejeta sredstva iz ZPIZ iz naslova prispevka za ZZ upokojencev</t>
  </si>
  <si>
    <t>Prejeta sredstva iz naslova prispevka delodajalca za ZZ od nadomestil zaradi bolezenske ods., ki jih ZZZS neposred. izplačuje</t>
  </si>
  <si>
    <t>Prejeta sredstva iz naslova prispevka delodajalca za ZZ od nadomestil iz invalidskega zavar., ki jih ZPIZ neposred.izplačuje</t>
  </si>
  <si>
    <t xml:space="preserve">Drugi transferi posameznikom in gospodinjstvom </t>
  </si>
  <si>
    <t>41191010-027</t>
  </si>
  <si>
    <t>41191031-099</t>
  </si>
  <si>
    <t>Plačilo drugih stroškov v zvezi z zdravljenjem (povračila za zdravljenje)</t>
  </si>
  <si>
    <t>Sredstva za plače - dejavnost socialnih zavodov</t>
  </si>
  <si>
    <t>Sredstva za prispevke delodajalca - dejavnost socialnih zavodov</t>
  </si>
  <si>
    <t>Sredstva za izdatke za blago in storitev - dejavnost socialnih zavodov</t>
  </si>
  <si>
    <t xml:space="preserve">Tekoci transferi v javne zavode - za zdravila </t>
  </si>
  <si>
    <t>Tekoci transferi v javne zavode - za cepiva, transfuzijo krvi in sanitetni material</t>
  </si>
  <si>
    <t>Sredstva za PKDPZ - osnovno zdravstveno varstvo</t>
  </si>
  <si>
    <t>Sredstva za PKDPZ - dejavnost socialnih zavodov</t>
  </si>
  <si>
    <t>Sredstva za PKDPZ - dejavnost obvezne socialne varnosti</t>
  </si>
  <si>
    <t>Plačila prispevka delodajalca za starševsko varstvo od nadomestil zaradi bolez.odsot.,ki jih ZZZS neposredno izplačuje</t>
  </si>
  <si>
    <t>Sredstva za PKDPZ - spec. amb. in bolnišnično zdravljenje</t>
  </si>
  <si>
    <t xml:space="preserve"> -  dejavnost socialnih zavodov</t>
  </si>
  <si>
    <t xml:space="preserve"> -  dejavnost obvezne socialne varnosti</t>
  </si>
  <si>
    <t xml:space="preserve"> -  spec. amb. in bolnišnično zdravljenje</t>
  </si>
  <si>
    <t xml:space="preserve"> -  osnovno zdravstveno varstvo</t>
  </si>
  <si>
    <t>Prejeta sredstva iz obč. pror. iz naslova plačila prisp. za ZZ določ. oseb</t>
  </si>
  <si>
    <t>SPREJETI</t>
  </si>
  <si>
    <t>JANUAR-</t>
  </si>
  <si>
    <t>(1)</t>
  </si>
  <si>
    <t>(2)</t>
  </si>
  <si>
    <t xml:space="preserve"> IV. ZAVOD ZA ZDRAVSTVENO ZAVAROVANJE SLOVENIJE</t>
  </si>
  <si>
    <t xml:space="preserve">I. S K U P A J    P R I H O D K I </t>
  </si>
  <si>
    <t xml:space="preserve">II. S K U P A J    O D H O D K I </t>
  </si>
  <si>
    <t>III. PRESEŽEK (PRIMANJKLJAJ)</t>
  </si>
  <si>
    <t>B.  RAČUN FINANČNIH TERJATEV IN NALOŽB</t>
  </si>
  <si>
    <t>OCENE REALIZACIJE</t>
  </si>
  <si>
    <t>% REALIZACIJE</t>
  </si>
  <si>
    <t>FINANČNEGA</t>
  </si>
  <si>
    <t>DECEMBER</t>
  </si>
  <si>
    <t>NAČRTA</t>
  </si>
  <si>
    <t>(3)</t>
  </si>
  <si>
    <r>
      <t xml:space="preserve">NETO FINANCIRANJE </t>
    </r>
    <r>
      <rPr>
        <b/>
        <sz val="14"/>
        <color indexed="8"/>
        <rFont val="Arial"/>
        <family val="2"/>
        <charset val="238"/>
      </rPr>
      <t>(VI.+VII.-VIII.-X.=-III.)</t>
    </r>
  </si>
  <si>
    <t>KONTO</t>
  </si>
  <si>
    <t>NAZIV</t>
  </si>
  <si>
    <t>(4=3/1*100)</t>
  </si>
  <si>
    <t>PREJETA MINUS DANA POSOJILA IN SPREMEMBE KAPITALSKIH DELEŽEV (IV. - V.)</t>
  </si>
  <si>
    <t>POVEČANJE (ZMANJŠANJE) SREDSTEV NA RAČUNIH (I.+IV.+VII.-II.-V.-VIII.)</t>
  </si>
  <si>
    <t>Prispevek za zdravstveno zavarovanje iz drugih pravnih razmerij</t>
  </si>
  <si>
    <t>Prispevek za zdravstveno zavarovanje - za začasna in občasna dela študentov in dijakov</t>
  </si>
  <si>
    <t>Prispevek za zdr.zav.- od zaposlenih pri fizičnih osebah, ki opravljajo dejavnost</t>
  </si>
  <si>
    <t>Prispevek za zdr.zav. - za zaposlene pri fizičnih osebah, ki opravljajo dejavnost</t>
  </si>
  <si>
    <t>Prispevek za zdr.zav. - kmetov in članov njihovih gospodinjstev in drugih oseb, ki plačujejo prispevek od katastrskega dohodka</t>
  </si>
  <si>
    <t>Prispevek za ZZ za poškodbe pri delu in poklicne bolezni iz drugih pravnih razmerij</t>
  </si>
  <si>
    <t>Prispevek za ZZ oseb, ki plačujejo prispevek v pavšalu</t>
  </si>
  <si>
    <t>Prispevek za ZZ oseb, ki niso zavarovane iz drugih naslovov</t>
  </si>
  <si>
    <t>Prispevek za ZZ od drugih oseb</t>
  </si>
  <si>
    <t>DRUGI DAVKI IN PRISPEVKI</t>
  </si>
  <si>
    <t>Drugi prostovoljni prispevki za socialno varnost</t>
  </si>
  <si>
    <t>PRIHODKI OD PRODAJE ZALOG</t>
  </si>
  <si>
    <t>Druga prejeta sredstva iz državnega proračuna za tekočo porabo</t>
  </si>
  <si>
    <t>Prejeta sredstva iz javnih skladov</t>
  </si>
  <si>
    <t>PREJETA SREDSTVA IZ EVROPSKE UNIJE IN IZ DRUGIH DRŽAV</t>
  </si>
  <si>
    <t>REZERVE</t>
  </si>
  <si>
    <t>SUBVENCIJE</t>
  </si>
  <si>
    <t>- od tega boleznine 1. btto</t>
  </si>
  <si>
    <t>- od tega prisp. delodaj. za boleznine</t>
  </si>
  <si>
    <t>Sredstva za plače - spec. amb. in boln. zdravljenje</t>
  </si>
  <si>
    <t>Sredstva za plače - dejavnost obvezne socialne varnosti</t>
  </si>
  <si>
    <t>Sredstva za prispevke delodajalca - spec. amb. in boln. zdravljenje</t>
  </si>
  <si>
    <t>Sredstva za prispevke delodajalca - dejavnost obvezne socialne varnosti</t>
  </si>
  <si>
    <t>Sredstva za izdatke za blago in storitve - spec. amb. in boln. zdravljenje</t>
  </si>
  <si>
    <t>Sredstva za izdatke za blago in storitve - dejavnost obvezne socialne varnosti</t>
  </si>
  <si>
    <t>Tekoči transferi neprofitnim organizacijam v tujini</t>
  </si>
  <si>
    <t>Tekoči transferi v tujino - za zdravljenje v tujini</t>
  </si>
  <si>
    <t>Tekoči transferi v tujino, na podlagi EU zakonodaje in sporazumov o soc. zav.</t>
  </si>
  <si>
    <t>Prejeta sredstva iz državnega proračuna za pokrivanje izdatkov za plače in nadomestil pripravnikom, sekundarijem in specializantom</t>
  </si>
  <si>
    <t>A.  IZKAZ PRIHODKOV IN ODHODKOV</t>
  </si>
  <si>
    <t>C.  RAČUN FINANCIRANJA</t>
  </si>
  <si>
    <r>
      <t>ZADOLŽEVANJE</t>
    </r>
    <r>
      <rPr>
        <b/>
        <sz val="14"/>
        <color indexed="8"/>
        <rFont val="Arial"/>
        <family val="2"/>
        <charset val="238"/>
      </rPr>
      <t xml:space="preserve"> (500+501)</t>
    </r>
  </si>
  <si>
    <r>
      <t>ODPLAČILA DOLGA</t>
    </r>
    <r>
      <rPr>
        <b/>
        <sz val="14"/>
        <color indexed="8"/>
        <rFont val="Arial"/>
        <family val="2"/>
        <charset val="238"/>
      </rPr>
      <t xml:space="preserve"> (550+551)</t>
    </r>
  </si>
  <si>
    <t>Tekoča plačila drugim izvajalcem javnih služb, ki niso posredni proračunski uporabniki - za zdravila</t>
  </si>
  <si>
    <t>Tekoča plačila drugim izvajalcem javnih služb, ki niso posredni proračunski uporabniki - za ortopedske pripomočke</t>
  </si>
  <si>
    <t>Tekoča plačila drugim izvajalcem javnih služb, ki niso posredni proračunski uporabniki - za cepiva, transfuzijo krvi, sanitetni material</t>
  </si>
  <si>
    <t>Tekoča plačila drugim izvajalcem javnih služb, ki niso posredni proračunski uporabniki, na podlagi zakonodaje EU in sporazumov o socialnem zavarovanju</t>
  </si>
  <si>
    <r>
      <t>DANA POSOJILA IN POVEČANJE KAPITALSKIH DELEŽEV</t>
    </r>
    <r>
      <rPr>
        <sz val="16"/>
        <color indexed="8"/>
        <rFont val="Arial"/>
        <family val="2"/>
        <charset val="238"/>
      </rPr>
      <t xml:space="preserve"> (440+441)</t>
    </r>
  </si>
  <si>
    <r>
      <t>PREJETA VRAČILA DANIH POSOJIL IN PRODAJA KAPITALSKIH DELEŽEV</t>
    </r>
    <r>
      <rPr>
        <sz val="16"/>
        <color indexed="8"/>
        <rFont val="Arial"/>
        <family val="2"/>
        <charset val="238"/>
      </rPr>
      <t xml:space="preserve"> (750+751)</t>
    </r>
  </si>
  <si>
    <t xml:space="preserve">Tekoci transferi v javne zavode - za ortopedske pripomočke </t>
  </si>
  <si>
    <t>Boleznine nad 30 dni, izplačane iz obveznega zdravstvenega zavarovanja</t>
  </si>
  <si>
    <t>Plačilo dnevnic, potnih in drugih stroškov v zvezi z zdravljenjem</t>
  </si>
  <si>
    <t>Prejeta sredstva iz naslova tekočih obveznosti državnega proračuna</t>
  </si>
  <si>
    <t>Prisp.delod. za pošk. pri delu in pokl. bol. voj. obv.</t>
  </si>
  <si>
    <t>Pozneje plačani odloženi prispevki za socialno varnost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</si>
</sst>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\ ;\(&quot;$&quot;#,##0\)"/>
    <numFmt numFmtId="165" formatCode="#,##0.0"/>
    <numFmt numFmtId="166" formatCode="0.0"/>
  </numFmts>
  <fonts count="45" x14ac:knownFonts="1">
    <font>
      <sz val="10"/>
      <color indexed="24"/>
      <name val="Arial"/>
      <charset val="238"/>
    </font>
    <font>
      <b/>
      <sz val="18"/>
      <color indexed="24"/>
      <name val="Arial"/>
      <family val="2"/>
      <charset val="238"/>
    </font>
    <font>
      <b/>
      <sz val="12"/>
      <color indexed="24"/>
      <name val="Arial"/>
      <family val="2"/>
      <charset val="238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b/>
      <sz val="16"/>
      <color indexed="8"/>
      <name val="Arial"/>
      <family val="2"/>
    </font>
    <font>
      <sz val="10"/>
      <color indexed="24"/>
      <name val="Arial"/>
      <family val="2"/>
      <charset val="238"/>
    </font>
    <font>
      <sz val="12"/>
      <name val="Arial CE"/>
      <family val="2"/>
      <charset val="238"/>
    </font>
    <font>
      <b/>
      <sz val="20"/>
      <color indexed="24"/>
      <name val="Arial"/>
      <family val="2"/>
    </font>
    <font>
      <b/>
      <sz val="24"/>
      <name val="Arial"/>
      <family val="2"/>
    </font>
    <font>
      <b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6"/>
      <color indexed="8"/>
      <name val="Arial"/>
      <family val="2"/>
    </font>
    <font>
      <i/>
      <sz val="14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sz val="16"/>
      <name val="Arial"/>
      <family val="2"/>
      <charset val="238"/>
    </font>
    <font>
      <i/>
      <sz val="16"/>
      <color indexed="8"/>
      <name val="Arial"/>
      <family val="2"/>
      <charset val="238"/>
    </font>
    <font>
      <i/>
      <sz val="16"/>
      <color indexed="8"/>
      <name val="Arial"/>
      <family val="2"/>
    </font>
    <font>
      <sz val="16"/>
      <name val="Arial CE"/>
      <charset val="238"/>
    </font>
    <font>
      <sz val="16"/>
      <name val="Arial"/>
      <family val="2"/>
    </font>
    <font>
      <sz val="16"/>
      <color indexed="8"/>
      <name val="Arial"/>
      <family val="2"/>
      <charset val="238"/>
    </font>
    <font>
      <sz val="13"/>
      <name val="Arial"/>
      <family val="2"/>
      <charset val="238"/>
    </font>
    <font>
      <sz val="16"/>
      <name val="Arial CE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2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  <xf numFmtId="0" fontId="28" fillId="0" borderId="0"/>
    <xf numFmtId="0" fontId="39" fillId="0" borderId="0"/>
    <xf numFmtId="0" fontId="10" fillId="0" borderId="1" applyNumberFormat="0" applyFont="0" applyFill="0" applyAlignment="0" applyProtection="0"/>
  </cellStyleXfs>
  <cellXfs count="249">
    <xf numFmtId="0" fontId="0" fillId="0" borderId="0" xfId="0"/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166" fontId="7" fillId="0" borderId="0" xfId="0" applyNumberFormat="1" applyFont="1" applyFill="1" applyAlignment="1">
      <alignment vertical="center"/>
    </xf>
    <xf numFmtId="0" fontId="7" fillId="0" borderId="4" xfId="0" applyNumberFormat="1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/>
    </xf>
    <xf numFmtId="0" fontId="9" fillId="0" borderId="4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7" fillId="0" borderId="4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3" fillId="0" borderId="4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vertical="center"/>
    </xf>
    <xf numFmtId="0" fontId="7" fillId="0" borderId="6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0" fontId="7" fillId="0" borderId="8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horizontal="center" vertical="center"/>
    </xf>
    <xf numFmtId="0" fontId="34" fillId="0" borderId="4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/>
    </xf>
    <xf numFmtId="0" fontId="35" fillId="0" borderId="4" xfId="0" applyNumberFormat="1" applyFont="1" applyFill="1" applyBorder="1" applyAlignment="1">
      <alignment vertical="center" wrapText="1"/>
    </xf>
    <xf numFmtId="3" fontId="35" fillId="0" borderId="5" xfId="0" applyNumberFormat="1" applyFont="1" applyFill="1" applyBorder="1" applyAlignment="1">
      <alignment vertical="center"/>
    </xf>
    <xf numFmtId="0" fontId="20" fillId="0" borderId="4" xfId="0" applyNumberFormat="1" applyFont="1" applyFill="1" applyBorder="1" applyAlignment="1">
      <alignment vertical="center" wrapText="1"/>
    </xf>
    <xf numFmtId="3" fontId="20" fillId="0" borderId="5" xfId="0" applyNumberFormat="1" applyFont="1" applyFill="1" applyBorder="1" applyAlignment="1">
      <alignment vertical="center"/>
    </xf>
    <xf numFmtId="0" fontId="31" fillId="0" borderId="4" xfId="0" applyNumberFormat="1" applyFont="1" applyFill="1" applyBorder="1" applyAlignment="1">
      <alignment vertical="center" wrapText="1"/>
    </xf>
    <xf numFmtId="3" fontId="31" fillId="0" borderId="5" xfId="0" applyNumberFormat="1" applyFont="1" applyFill="1" applyBorder="1" applyAlignment="1">
      <alignment vertical="center"/>
    </xf>
    <xf numFmtId="166" fontId="20" fillId="0" borderId="4" xfId="0" applyNumberFormat="1" applyFont="1" applyFill="1" applyBorder="1" applyAlignment="1">
      <alignment vertical="center" wrapText="1"/>
    </xf>
    <xf numFmtId="166" fontId="20" fillId="0" borderId="5" xfId="0" applyNumberFormat="1" applyFont="1" applyFill="1" applyBorder="1" applyAlignment="1">
      <alignment vertical="center"/>
    </xf>
    <xf numFmtId="0" fontId="35" fillId="0" borderId="4" xfId="8" applyFont="1" applyFill="1" applyBorder="1" applyAlignment="1">
      <alignment vertical="center" wrapText="1"/>
    </xf>
    <xf numFmtId="0" fontId="23" fillId="0" borderId="4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/>
    </xf>
    <xf numFmtId="3" fontId="22" fillId="0" borderId="5" xfId="0" applyNumberFormat="1" applyFont="1" applyFill="1" applyBorder="1" applyAlignment="1">
      <alignment vertical="center"/>
    </xf>
    <xf numFmtId="0" fontId="22" fillId="0" borderId="4" xfId="0" applyNumberFormat="1" applyFont="1" applyFill="1" applyBorder="1" applyAlignment="1">
      <alignment vertical="center" wrapText="1"/>
    </xf>
    <xf numFmtId="3" fontId="9" fillId="2" borderId="5" xfId="0" applyNumberFormat="1" applyFont="1" applyFill="1" applyBorder="1" applyAlignment="1">
      <alignment vertical="center"/>
    </xf>
    <xf numFmtId="166" fontId="20" fillId="0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 wrapText="1"/>
    </xf>
    <xf numFmtId="0" fontId="9" fillId="2" borderId="4" xfId="0" applyNumberFormat="1" applyFont="1" applyFill="1" applyBorder="1" applyAlignment="1">
      <alignment vertical="center" wrapText="1"/>
    </xf>
    <xf numFmtId="0" fontId="29" fillId="0" borderId="0" xfId="9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3" fontId="33" fillId="0" borderId="5" xfId="0" applyNumberFormat="1" applyFont="1" applyFill="1" applyBorder="1" applyAlignment="1">
      <alignment vertical="center"/>
    </xf>
    <xf numFmtId="3" fontId="22" fillId="0" borderId="5" xfId="1" applyNumberFormat="1" applyFont="1" applyFill="1" applyBorder="1" applyAlignment="1">
      <alignment vertical="center"/>
    </xf>
    <xf numFmtId="3" fontId="36" fillId="0" borderId="5" xfId="0" applyNumberFormat="1" applyFont="1" applyFill="1" applyBorder="1" applyAlignment="1">
      <alignment vertical="center"/>
    </xf>
    <xf numFmtId="166" fontId="35" fillId="0" borderId="5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wrapText="1"/>
    </xf>
    <xf numFmtId="0" fontId="38" fillId="0" borderId="17" xfId="0" applyFont="1" applyFill="1" applyBorder="1" applyAlignment="1">
      <alignment vertical="center" wrapText="1"/>
    </xf>
    <xf numFmtId="0" fontId="38" fillId="0" borderId="17" xfId="0" applyFont="1" applyFill="1" applyBorder="1" applyAlignment="1">
      <alignment wrapText="1"/>
    </xf>
    <xf numFmtId="0" fontId="38" fillId="0" borderId="17" xfId="0" quotePrefix="1" applyFont="1" applyFill="1" applyBorder="1"/>
    <xf numFmtId="3" fontId="27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Alignment="1">
      <alignment vertical="center"/>
    </xf>
    <xf numFmtId="165" fontId="36" fillId="0" borderId="18" xfId="9" applyNumberFormat="1" applyFont="1" applyFill="1" applyBorder="1" applyAlignment="1" applyProtection="1">
      <alignment horizontal="right" vertical="center"/>
    </xf>
    <xf numFmtId="166" fontId="26" fillId="0" borderId="0" xfId="0" quotePrefix="1" applyNumberFormat="1" applyFont="1" applyFill="1" applyBorder="1" applyAlignment="1">
      <alignment vertical="center"/>
    </xf>
    <xf numFmtId="0" fontId="24" fillId="0" borderId="20" xfId="0" applyNumberFormat="1" applyFont="1" applyFill="1" applyBorder="1" applyAlignment="1">
      <alignment vertical="center"/>
    </xf>
    <xf numFmtId="0" fontId="32" fillId="0" borderId="18" xfId="0" applyNumberFormat="1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166" fontId="21" fillId="0" borderId="18" xfId="0" applyNumberFormat="1" applyFont="1" applyFill="1" applyBorder="1" applyAlignment="1">
      <alignment vertical="center"/>
    </xf>
    <xf numFmtId="166" fontId="27" fillId="0" borderId="18" xfId="0" applyNumberFormat="1" applyFont="1" applyFill="1" applyBorder="1" applyAlignment="1">
      <alignment vertical="center"/>
    </xf>
    <xf numFmtId="3" fontId="27" fillId="0" borderId="26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 wrapText="1"/>
    </xf>
    <xf numFmtId="0" fontId="18" fillId="0" borderId="31" xfId="9" applyNumberFormat="1" applyFont="1" applyFill="1" applyBorder="1" applyAlignment="1" applyProtection="1">
      <alignment horizontal="center" vertical="center"/>
    </xf>
    <xf numFmtId="0" fontId="18" fillId="0" borderId="19" xfId="9" applyNumberFormat="1" applyFont="1" applyFill="1" applyBorder="1" applyAlignment="1" applyProtection="1">
      <alignment horizontal="center" vertical="center"/>
    </xf>
    <xf numFmtId="0" fontId="29" fillId="0" borderId="32" xfId="9" applyNumberFormat="1" applyFont="1" applyFill="1" applyBorder="1" applyAlignment="1" applyProtection="1">
      <alignment horizontal="center" vertical="center" wrapText="1"/>
    </xf>
    <xf numFmtId="0" fontId="23" fillId="3" borderId="29" xfId="9" applyNumberFormat="1" applyFont="1" applyFill="1" applyBorder="1" applyAlignment="1" applyProtection="1">
      <alignment horizontal="center" vertical="center"/>
      <protection locked="0"/>
    </xf>
    <xf numFmtId="0" fontId="23" fillId="4" borderId="29" xfId="9" applyNumberFormat="1" applyFont="1" applyFill="1" applyBorder="1" applyAlignment="1" applyProtection="1">
      <alignment horizontal="center" vertical="center"/>
      <protection locked="0"/>
    </xf>
    <xf numFmtId="0" fontId="23" fillId="5" borderId="29" xfId="9" applyNumberFormat="1" applyFont="1" applyFill="1" applyBorder="1" applyAlignment="1" applyProtection="1">
      <alignment horizontal="center" vertical="center" wrapText="1"/>
      <protection locked="0"/>
    </xf>
    <xf numFmtId="0" fontId="15" fillId="6" borderId="30" xfId="9" applyNumberFormat="1" applyFont="1" applyFill="1" applyBorder="1" applyAlignment="1" applyProtection="1">
      <alignment horizontal="center" vertical="center"/>
      <protection locked="0"/>
    </xf>
    <xf numFmtId="0" fontId="18" fillId="0" borderId="0" xfId="9" applyFont="1" applyFill="1" applyBorder="1" applyAlignment="1" applyProtection="1">
      <alignment horizontal="center" vertical="center"/>
      <protection locked="0"/>
    </xf>
    <xf numFmtId="0" fontId="18" fillId="0" borderId="22" xfId="9" applyNumberFormat="1" applyFont="1" applyFill="1" applyBorder="1" applyAlignment="1" applyProtection="1">
      <alignment horizontal="center" vertical="center"/>
    </xf>
    <xf numFmtId="0" fontId="18" fillId="0" borderId="0" xfId="9" applyNumberFormat="1" applyFont="1" applyFill="1" applyBorder="1" applyAlignment="1" applyProtection="1">
      <alignment horizontal="center" vertical="center"/>
    </xf>
    <xf numFmtId="0" fontId="23" fillId="3" borderId="12" xfId="9" applyNumberFormat="1" applyFont="1" applyFill="1" applyBorder="1" applyAlignment="1" applyProtection="1">
      <alignment horizontal="center" vertical="center"/>
      <protection locked="0"/>
    </xf>
    <xf numFmtId="0" fontId="23" fillId="4" borderId="12" xfId="9" applyNumberFormat="1" applyFont="1" applyFill="1" applyBorder="1" applyAlignment="1" applyProtection="1">
      <alignment horizontal="center" vertical="center"/>
      <protection locked="0"/>
    </xf>
    <xf numFmtId="0" fontId="23" fillId="5" borderId="12" xfId="9" applyNumberFormat="1" applyFont="1" applyFill="1" applyBorder="1" applyAlignment="1" applyProtection="1">
      <alignment horizontal="center" vertical="center"/>
      <protection locked="0"/>
    </xf>
    <xf numFmtId="0" fontId="15" fillId="6" borderId="23" xfId="9" applyNumberFormat="1" applyFont="1" applyFill="1" applyBorder="1" applyAlignment="1" applyProtection="1">
      <alignment horizontal="center" vertical="center"/>
      <protection locked="0"/>
    </xf>
    <xf numFmtId="0" fontId="18" fillId="0" borderId="33" xfId="9" applyNumberFormat="1" applyFont="1" applyFill="1" applyBorder="1" applyAlignment="1" applyProtection="1">
      <alignment horizontal="center" vertical="center" wrapText="1"/>
    </xf>
    <xf numFmtId="0" fontId="15" fillId="0" borderId="34" xfId="9" applyNumberFormat="1" applyFont="1" applyFill="1" applyBorder="1" applyAlignment="1" applyProtection="1">
      <alignment horizontal="center" vertical="center"/>
    </xf>
    <xf numFmtId="0" fontId="15" fillId="0" borderId="16" xfId="9" applyNumberFormat="1" applyFont="1" applyFill="1" applyBorder="1" applyAlignment="1" applyProtection="1">
      <alignment horizontal="center" vertical="center"/>
    </xf>
    <xf numFmtId="0" fontId="15" fillId="0" borderId="35" xfId="9" applyNumberFormat="1" applyFont="1" applyFill="1" applyBorder="1" applyAlignment="1" applyProtection="1">
      <alignment horizontal="center" vertical="center" wrapText="1"/>
    </xf>
    <xf numFmtId="0" fontId="23" fillId="3" borderId="3" xfId="9" applyNumberFormat="1" applyFont="1" applyFill="1" applyBorder="1" applyAlignment="1" applyProtection="1">
      <alignment horizontal="center" vertical="center"/>
      <protection locked="0"/>
    </xf>
    <xf numFmtId="0" fontId="23" fillId="4" borderId="3" xfId="9" applyNumberFormat="1" applyFont="1" applyFill="1" applyBorder="1" applyAlignment="1" applyProtection="1">
      <alignment horizontal="center" vertical="center"/>
      <protection locked="0"/>
    </xf>
    <xf numFmtId="0" fontId="23" fillId="5" borderId="3" xfId="9" applyNumberFormat="1" applyFont="1" applyFill="1" applyBorder="1" applyAlignment="1" applyProtection="1">
      <alignment horizontal="center" vertical="center"/>
      <protection locked="0"/>
    </xf>
    <xf numFmtId="0" fontId="23" fillId="6" borderId="20" xfId="9" applyNumberFormat="1" applyFont="1" applyFill="1" applyBorder="1" applyAlignment="1" applyProtection="1">
      <alignment horizontal="center" vertical="center"/>
      <protection locked="0"/>
    </xf>
    <xf numFmtId="0" fontId="15" fillId="0" borderId="0" xfId="9" applyFont="1" applyFill="1" applyBorder="1" applyAlignment="1" applyProtection="1">
      <alignment horizontal="center" vertical="center"/>
      <protection locked="0"/>
    </xf>
    <xf numFmtId="0" fontId="40" fillId="0" borderId="36" xfId="9" applyNumberFormat="1" applyFont="1" applyFill="1" applyBorder="1" applyAlignment="1" applyProtection="1">
      <alignment horizontal="center" vertical="center"/>
    </xf>
    <xf numFmtId="0" fontId="40" fillId="0" borderId="15" xfId="9" applyNumberFormat="1" applyFont="1" applyFill="1" applyBorder="1" applyAlignment="1" applyProtection="1">
      <alignment horizontal="center" vertical="center"/>
    </xf>
    <xf numFmtId="0" fontId="40" fillId="0" borderId="37" xfId="9" applyNumberFormat="1" applyFont="1" applyFill="1" applyBorder="1" applyAlignment="1" applyProtection="1">
      <alignment horizontal="center" vertical="center" wrapText="1"/>
    </xf>
    <xf numFmtId="0" fontId="23" fillId="3" borderId="13" xfId="9" applyNumberFormat="1" applyFont="1" applyFill="1" applyBorder="1" applyAlignment="1" applyProtection="1">
      <alignment horizontal="center" vertical="center"/>
      <protection locked="0"/>
    </xf>
    <xf numFmtId="0" fontId="23" fillId="4" borderId="13" xfId="9" applyNumberFormat="1" applyFont="1" applyFill="1" applyBorder="1" applyAlignment="1" applyProtection="1">
      <alignment horizontal="center" vertical="center"/>
      <protection locked="0"/>
    </xf>
    <xf numFmtId="0" fontId="23" fillId="5" borderId="13" xfId="9" applyNumberFormat="1" applyFont="1" applyFill="1" applyBorder="1" applyAlignment="1" applyProtection="1">
      <alignment horizontal="center" vertical="center"/>
      <protection locked="0"/>
    </xf>
    <xf numFmtId="0" fontId="23" fillId="6" borderId="28" xfId="9" applyNumberFormat="1" applyFont="1" applyFill="1" applyBorder="1" applyAlignment="1" applyProtection="1">
      <alignment horizontal="center" vertical="center"/>
      <protection locked="0"/>
    </xf>
    <xf numFmtId="0" fontId="30" fillId="7" borderId="0" xfId="9" applyFont="1" applyFill="1" applyBorder="1" applyAlignment="1" applyProtection="1">
      <alignment horizontal="right" vertical="center"/>
    </xf>
    <xf numFmtId="0" fontId="30" fillId="7" borderId="0" xfId="9" applyNumberFormat="1" applyFont="1" applyFill="1" applyBorder="1" applyAlignment="1" applyProtection="1">
      <alignment horizontal="left" vertical="center" wrapText="1"/>
    </xf>
    <xf numFmtId="0" fontId="7" fillId="7" borderId="0" xfId="0" applyNumberFormat="1" applyFont="1" applyFill="1" applyAlignment="1">
      <alignment vertical="center"/>
    </xf>
    <xf numFmtId="0" fontId="24" fillId="7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38" fillId="0" borderId="4" xfId="0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right" vertical="center"/>
    </xf>
    <xf numFmtId="0" fontId="20" fillId="0" borderId="14" xfId="0" applyNumberFormat="1" applyFont="1" applyFill="1" applyBorder="1" applyAlignment="1">
      <alignment vertical="center" wrapText="1"/>
    </xf>
    <xf numFmtId="3" fontId="20" fillId="0" borderId="14" xfId="0" applyNumberFormat="1" applyFont="1" applyFill="1" applyBorder="1" applyAlignment="1">
      <alignment vertical="center"/>
    </xf>
    <xf numFmtId="3" fontId="32" fillId="0" borderId="14" xfId="0" applyNumberFormat="1" applyFont="1" applyFill="1" applyBorder="1" applyAlignment="1">
      <alignment vertical="center"/>
    </xf>
    <xf numFmtId="0" fontId="38" fillId="0" borderId="24" xfId="0" applyFont="1" applyFill="1" applyBorder="1" applyAlignment="1">
      <alignment vertical="center" wrapText="1"/>
    </xf>
    <xf numFmtId="3" fontId="31" fillId="0" borderId="2" xfId="0" applyNumberFormat="1" applyFont="1" applyFill="1" applyBorder="1" applyAlignment="1">
      <alignment vertical="center"/>
    </xf>
    <xf numFmtId="165" fontId="36" fillId="0" borderId="25" xfId="9" applyNumberFormat="1" applyFont="1" applyFill="1" applyBorder="1" applyAlignment="1" applyProtection="1">
      <alignment horizontal="right" vertical="center"/>
    </xf>
    <xf numFmtId="0" fontId="9" fillId="7" borderId="0" xfId="0" applyNumberFormat="1" applyFont="1" applyFill="1" applyBorder="1" applyAlignment="1">
      <alignment vertical="center" wrapText="1"/>
    </xf>
    <xf numFmtId="3" fontId="3" fillId="7" borderId="12" xfId="0" applyNumberFormat="1" applyFont="1" applyFill="1" applyBorder="1" applyAlignment="1">
      <alignment vertical="center"/>
    </xf>
    <xf numFmtId="3" fontId="32" fillId="7" borderId="23" xfId="0" applyNumberFormat="1" applyFont="1" applyFill="1" applyBorder="1" applyAlignment="1">
      <alignment vertical="center"/>
    </xf>
    <xf numFmtId="0" fontId="20" fillId="0" borderId="38" xfId="0" applyNumberFormat="1" applyFont="1" applyBorder="1" applyAlignment="1">
      <alignment vertical="center" wrapText="1"/>
    </xf>
    <xf numFmtId="3" fontId="20" fillId="0" borderId="39" xfId="0" applyNumberFormat="1" applyFont="1" applyBorder="1" applyAlignment="1">
      <alignment vertical="center"/>
    </xf>
    <xf numFmtId="3" fontId="35" fillId="0" borderId="39" xfId="0" applyNumberFormat="1" applyFont="1" applyBorder="1" applyAlignment="1">
      <alignment vertical="center"/>
    </xf>
    <xf numFmtId="3" fontId="27" fillId="0" borderId="40" xfId="0" applyNumberFormat="1" applyFont="1" applyFill="1" applyBorder="1" applyAlignment="1">
      <alignment vertical="center"/>
    </xf>
    <xf numFmtId="0" fontId="20" fillId="7" borderId="19" xfId="0" applyNumberFormat="1" applyFont="1" applyFill="1" applyBorder="1" applyAlignment="1">
      <alignment vertical="center" wrapText="1"/>
    </xf>
    <xf numFmtId="3" fontId="35" fillId="7" borderId="29" xfId="0" applyNumberFormat="1" applyFont="1" applyFill="1" applyBorder="1" applyAlignment="1">
      <alignment vertical="center"/>
    </xf>
    <xf numFmtId="3" fontId="27" fillId="7" borderId="30" xfId="0" applyNumberFormat="1" applyFont="1" applyFill="1" applyBorder="1" applyAlignment="1">
      <alignment vertical="center"/>
    </xf>
    <xf numFmtId="166" fontId="7" fillId="7" borderId="15" xfId="0" applyNumberFormat="1" applyFont="1" applyFill="1" applyBorder="1" applyAlignment="1">
      <alignment vertical="center" wrapText="1"/>
    </xf>
    <xf numFmtId="166" fontId="7" fillId="7" borderId="13" xfId="0" applyNumberFormat="1" applyFont="1" applyFill="1" applyBorder="1" applyAlignment="1">
      <alignment vertical="center"/>
    </xf>
    <xf numFmtId="166" fontId="6" fillId="7" borderId="13" xfId="0" applyNumberFormat="1" applyFont="1" applyFill="1" applyBorder="1" applyAlignment="1">
      <alignment vertical="center"/>
    </xf>
    <xf numFmtId="166" fontId="27" fillId="7" borderId="28" xfId="0" applyNumberFormat="1" applyFont="1" applyFill="1" applyBorder="1" applyAlignment="1">
      <alignment vertical="center"/>
    </xf>
    <xf numFmtId="0" fontId="7" fillId="0" borderId="38" xfId="0" applyNumberFormat="1" applyFont="1" applyBorder="1" applyAlignment="1">
      <alignment vertical="center" wrapText="1"/>
    </xf>
    <xf numFmtId="3" fontId="7" fillId="0" borderId="39" xfId="0" applyNumberFormat="1" applyFont="1" applyBorder="1" applyAlignment="1">
      <alignment vertical="center"/>
    </xf>
    <xf numFmtId="0" fontId="7" fillId="7" borderId="19" xfId="0" applyNumberFormat="1" applyFont="1" applyFill="1" applyBorder="1" applyAlignment="1">
      <alignment vertical="center" wrapText="1"/>
    </xf>
    <xf numFmtId="3" fontId="7" fillId="7" borderId="29" xfId="0" applyNumberFormat="1" applyFont="1" applyFill="1" applyBorder="1" applyAlignment="1">
      <alignment vertical="center"/>
    </xf>
    <xf numFmtId="3" fontId="9" fillId="7" borderId="12" xfId="0" applyNumberFormat="1" applyFont="1" applyFill="1" applyBorder="1" applyAlignment="1">
      <alignment vertical="center"/>
    </xf>
    <xf numFmtId="0" fontId="14" fillId="7" borderId="15" xfId="0" applyNumberFormat="1" applyFont="1" applyFill="1" applyBorder="1" applyAlignment="1">
      <alignment vertical="center" wrapText="1"/>
    </xf>
    <xf numFmtId="3" fontId="7" fillId="7" borderId="13" xfId="0" applyNumberFormat="1" applyFont="1" applyFill="1" applyBorder="1" applyAlignment="1">
      <alignment vertical="center"/>
    </xf>
    <xf numFmtId="3" fontId="27" fillId="7" borderId="28" xfId="0" applyNumberFormat="1" applyFont="1" applyFill="1" applyBorder="1" applyAlignment="1">
      <alignment vertical="center"/>
    </xf>
    <xf numFmtId="0" fontId="9" fillId="7" borderId="15" xfId="0" applyNumberFormat="1" applyFont="1" applyFill="1" applyBorder="1" applyAlignment="1">
      <alignment vertical="center" wrapText="1"/>
    </xf>
    <xf numFmtId="3" fontId="9" fillId="7" borderId="13" xfId="0" applyNumberFormat="1" applyFont="1" applyFill="1" applyBorder="1" applyAlignment="1">
      <alignment vertical="center"/>
    </xf>
    <xf numFmtId="3" fontId="32" fillId="7" borderId="28" xfId="0" applyNumberFormat="1" applyFont="1" applyFill="1" applyBorder="1" applyAlignment="1">
      <alignment vertical="center"/>
    </xf>
    <xf numFmtId="0" fontId="7" fillId="7" borderId="0" xfId="0" applyNumberFormat="1" applyFont="1" applyFill="1" applyBorder="1" applyAlignment="1">
      <alignment vertical="center" wrapText="1"/>
    </xf>
    <xf numFmtId="3" fontId="7" fillId="7" borderId="12" xfId="0" applyNumberFormat="1" applyFont="1" applyFill="1" applyBorder="1" applyAlignment="1">
      <alignment vertical="center"/>
    </xf>
    <xf numFmtId="3" fontId="27" fillId="7" borderId="23" xfId="0" applyNumberFormat="1" applyFont="1" applyFill="1" applyBorder="1" applyAlignment="1">
      <alignment vertical="center"/>
    </xf>
    <xf numFmtId="0" fontId="7" fillId="7" borderId="15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9" fillId="7" borderId="0" xfId="0" applyNumberFormat="1" applyFont="1" applyFill="1" applyBorder="1" applyAlignment="1">
      <alignment horizontal="right" vertical="center"/>
    </xf>
    <xf numFmtId="0" fontId="7" fillId="0" borderId="34" xfId="0" applyNumberFormat="1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>
      <alignment horizontal="right" vertical="center"/>
    </xf>
    <xf numFmtId="0" fontId="9" fillId="2" borderId="4" xfId="0" applyNumberFormat="1" applyFont="1" applyFill="1" applyBorder="1" applyAlignment="1">
      <alignment horizontal="right" vertical="center"/>
    </xf>
    <xf numFmtId="0" fontId="7" fillId="0" borderId="41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right" vertical="center"/>
    </xf>
    <xf numFmtId="0" fontId="6" fillId="0" borderId="41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>
      <alignment horizontal="right" vertical="center"/>
    </xf>
    <xf numFmtId="0" fontId="4" fillId="0" borderId="41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16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right" vertical="center"/>
    </xf>
    <xf numFmtId="0" fontId="37" fillId="0" borderId="4" xfId="0" applyNumberFormat="1" applyFont="1" applyFill="1" applyBorder="1" applyAlignment="1">
      <alignment horizontal="right" vertical="center"/>
    </xf>
    <xf numFmtId="0" fontId="16" fillId="0" borderId="42" xfId="0" applyNumberFormat="1" applyFont="1" applyFill="1" applyBorder="1" applyAlignment="1">
      <alignment horizontal="right" vertical="center"/>
    </xf>
    <xf numFmtId="0" fontId="37" fillId="0" borderId="24" xfId="0" applyNumberFormat="1" applyFont="1" applyFill="1" applyBorder="1" applyAlignment="1">
      <alignment horizontal="right" vertical="center"/>
    </xf>
    <xf numFmtId="0" fontId="7" fillId="0" borderId="4" xfId="0" applyNumberFormat="1" applyFont="1" applyBorder="1" applyAlignment="1">
      <alignment horizontal="right" vertical="center"/>
    </xf>
    <xf numFmtId="166" fontId="7" fillId="0" borderId="4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right" vertical="center"/>
    </xf>
    <xf numFmtId="0" fontId="19" fillId="0" borderId="4" xfId="0" applyNumberFormat="1" applyFont="1" applyFill="1" applyBorder="1" applyAlignment="1">
      <alignment horizontal="right" vertical="center"/>
    </xf>
    <xf numFmtId="0" fontId="7" fillId="0" borderId="43" xfId="0" applyNumberFormat="1" applyFont="1" applyBorder="1" applyAlignment="1">
      <alignment horizontal="right" vertical="center"/>
    </xf>
    <xf numFmtId="0" fontId="7" fillId="0" borderId="38" xfId="0" applyNumberFormat="1" applyFont="1" applyBorder="1" applyAlignment="1">
      <alignment horizontal="right" vertical="center"/>
    </xf>
    <xf numFmtId="0" fontId="7" fillId="7" borderId="31" xfId="0" applyNumberFormat="1" applyFont="1" applyFill="1" applyBorder="1" applyAlignment="1">
      <alignment horizontal="right" vertical="center"/>
    </xf>
    <xf numFmtId="0" fontId="7" fillId="7" borderId="19" xfId="0" applyNumberFormat="1" applyFont="1" applyFill="1" applyBorder="1" applyAlignment="1">
      <alignment horizontal="right" vertical="center"/>
    </xf>
    <xf numFmtId="0" fontId="9" fillId="7" borderId="22" xfId="0" applyNumberFormat="1" applyFont="1" applyFill="1" applyBorder="1" applyAlignment="1">
      <alignment horizontal="right" vertical="center"/>
    </xf>
    <xf numFmtId="166" fontId="7" fillId="7" borderId="36" xfId="0" applyNumberFormat="1" applyFont="1" applyFill="1" applyBorder="1" applyAlignment="1">
      <alignment horizontal="right" vertical="center"/>
    </xf>
    <xf numFmtId="166" fontId="7" fillId="7" borderId="15" xfId="0" applyNumberFormat="1" applyFont="1" applyFill="1" applyBorder="1" applyAlignment="1">
      <alignment horizontal="right" vertical="center"/>
    </xf>
    <xf numFmtId="0" fontId="7" fillId="0" borderId="44" xfId="0" applyNumberFormat="1" applyFont="1" applyBorder="1" applyAlignment="1">
      <alignment horizontal="right" vertical="center"/>
    </xf>
    <xf numFmtId="0" fontId="7" fillId="0" borderId="8" xfId="0" applyNumberFormat="1" applyFont="1" applyBorder="1" applyAlignment="1">
      <alignment horizontal="right" vertical="center"/>
    </xf>
    <xf numFmtId="0" fontId="7" fillId="0" borderId="6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right" vertical="center"/>
    </xf>
    <xf numFmtId="0" fontId="7" fillId="7" borderId="36" xfId="0" applyNumberFormat="1" applyFont="1" applyFill="1" applyBorder="1" applyAlignment="1">
      <alignment horizontal="right" vertical="center"/>
    </xf>
    <xf numFmtId="0" fontId="7" fillId="7" borderId="15" xfId="0" applyNumberFormat="1" applyFont="1" applyFill="1" applyBorder="1" applyAlignment="1">
      <alignment horizontal="right" vertical="center"/>
    </xf>
    <xf numFmtId="0" fontId="9" fillId="0" borderId="4" xfId="0" applyNumberFormat="1" applyFont="1" applyBorder="1" applyAlignment="1">
      <alignment horizontal="right" vertical="center"/>
    </xf>
    <xf numFmtId="0" fontId="7" fillId="7" borderId="22" xfId="0" applyNumberFormat="1" applyFont="1" applyFill="1" applyBorder="1" applyAlignment="1">
      <alignment horizontal="right" vertical="center"/>
    </xf>
    <xf numFmtId="0" fontId="7" fillId="7" borderId="0" xfId="0" applyNumberFormat="1" applyFont="1" applyFill="1" applyBorder="1" applyAlignment="1">
      <alignment horizontal="right" vertical="center"/>
    </xf>
    <xf numFmtId="0" fontId="9" fillId="7" borderId="36" xfId="0" applyNumberFormat="1" applyFont="1" applyFill="1" applyBorder="1" applyAlignment="1">
      <alignment horizontal="right" vertical="center"/>
    </xf>
    <xf numFmtId="0" fontId="9" fillId="7" borderId="15" xfId="0" applyNumberFormat="1" applyFont="1" applyFill="1" applyBorder="1" applyAlignment="1">
      <alignment horizontal="right" vertical="center"/>
    </xf>
    <xf numFmtId="0" fontId="37" fillId="0" borderId="38" xfId="0" applyNumberFormat="1" applyFont="1" applyFill="1" applyBorder="1" applyAlignment="1">
      <alignment horizontal="right" vertical="center"/>
    </xf>
    <xf numFmtId="0" fontId="38" fillId="0" borderId="38" xfId="0" applyFont="1" applyFill="1" applyBorder="1" applyAlignment="1">
      <alignment vertical="center" wrapText="1"/>
    </xf>
    <xf numFmtId="3" fontId="31" fillId="0" borderId="39" xfId="0" applyNumberFormat="1" applyFont="1" applyFill="1" applyBorder="1" applyAlignment="1">
      <alignment vertical="center"/>
    </xf>
    <xf numFmtId="165" fontId="22" fillId="0" borderId="18" xfId="9" applyNumberFormat="1" applyFont="1" applyFill="1" applyBorder="1" applyAlignment="1" applyProtection="1">
      <alignment horizontal="right" vertical="center"/>
    </xf>
    <xf numFmtId="0" fontId="41" fillId="0" borderId="18" xfId="0" applyNumberFormat="1" applyFont="1" applyFill="1" applyBorder="1" applyAlignment="1">
      <alignment vertical="center"/>
    </xf>
    <xf numFmtId="3" fontId="41" fillId="0" borderId="21" xfId="0" applyNumberFormat="1" applyFont="1" applyFill="1" applyBorder="1" applyAlignment="1">
      <alignment vertical="center"/>
    </xf>
    <xf numFmtId="3" fontId="41" fillId="0" borderId="27" xfId="0" applyNumberFormat="1" applyFont="1" applyFill="1" applyBorder="1" applyAlignment="1">
      <alignment vertical="center"/>
    </xf>
    <xf numFmtId="165" fontId="23" fillId="4" borderId="18" xfId="0" applyNumberFormat="1" applyFont="1" applyFill="1" applyBorder="1" applyAlignment="1">
      <alignment vertical="center"/>
    </xf>
    <xf numFmtId="165" fontId="15" fillId="0" borderId="18" xfId="0" applyNumberFormat="1" applyFont="1" applyFill="1" applyBorder="1" applyAlignment="1">
      <alignment vertical="center"/>
    </xf>
    <xf numFmtId="165" fontId="19" fillId="0" borderId="21" xfId="0" applyNumberFormat="1" applyFont="1" applyFill="1" applyBorder="1" applyAlignment="1">
      <alignment vertical="center"/>
    </xf>
    <xf numFmtId="165" fontId="19" fillId="0" borderId="20" xfId="0" applyNumberFormat="1" applyFont="1" applyFill="1" applyBorder="1" applyAlignment="1">
      <alignment vertical="center"/>
    </xf>
    <xf numFmtId="165" fontId="19" fillId="0" borderId="18" xfId="0" applyNumberFormat="1" applyFont="1" applyFill="1" applyBorder="1" applyAlignment="1">
      <alignment vertical="center"/>
    </xf>
    <xf numFmtId="0" fontId="43" fillId="0" borderId="4" xfId="0" applyNumberFormat="1" applyFont="1" applyFill="1" applyBorder="1" applyAlignment="1">
      <alignment horizontal="right" vertical="center"/>
    </xf>
    <xf numFmtId="0" fontId="43" fillId="0" borderId="0" xfId="0" applyNumberFormat="1" applyFont="1" applyFill="1" applyAlignment="1">
      <alignment vertical="center"/>
    </xf>
    <xf numFmtId="165" fontId="22" fillId="2" borderId="18" xfId="9" applyNumberFormat="1" applyFont="1" applyFill="1" applyBorder="1" applyAlignment="1" applyProtection="1">
      <alignment horizontal="right" vertical="center"/>
    </xf>
    <xf numFmtId="3" fontId="23" fillId="0" borderId="39" xfId="0" applyNumberFormat="1" applyFont="1" applyFill="1" applyBorder="1" applyAlignment="1">
      <alignment vertical="center"/>
    </xf>
    <xf numFmtId="0" fontId="42" fillId="0" borderId="18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>
      <alignment vertical="center"/>
    </xf>
    <xf numFmtId="0" fontId="30" fillId="7" borderId="0" xfId="0" applyFont="1" applyFill="1" applyBorder="1" applyAlignment="1">
      <alignment vertical="center"/>
    </xf>
    <xf numFmtId="0" fontId="44" fillId="7" borderId="0" xfId="0" applyFont="1" applyFill="1" applyBorder="1" applyAlignment="1">
      <alignment vertical="center"/>
    </xf>
    <xf numFmtId="0" fontId="44" fillId="7" borderId="0" xfId="0" applyFont="1" applyFill="1" applyAlignment="1">
      <alignment horizontal="center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165" fontId="3" fillId="0" borderId="18" xfId="0" applyNumberFormat="1" applyFont="1" applyFill="1" applyBorder="1" applyAlignment="1">
      <alignment vertical="center"/>
    </xf>
    <xf numFmtId="165" fontId="9" fillId="0" borderId="18" xfId="0" applyNumberFormat="1" applyFont="1" applyFill="1" applyBorder="1" applyAlignment="1">
      <alignment vertical="center"/>
    </xf>
    <xf numFmtId="0" fontId="9" fillId="2" borderId="41" xfId="0" applyNumberFormat="1" applyFont="1" applyFill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23" fillId="0" borderId="41" xfId="0" applyNumberFormat="1" applyFont="1" applyFill="1" applyBorder="1" applyAlignment="1">
      <alignment horizontal="center" vertical="center"/>
    </xf>
    <xf numFmtId="0" fontId="35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20" fillId="0" borderId="41" xfId="0" applyNumberFormat="1" applyFont="1" applyFill="1" applyBorder="1" applyAlignment="1">
      <alignment horizontal="right" vertical="center"/>
    </xf>
    <xf numFmtId="166" fontId="20" fillId="0" borderId="41" xfId="0" applyNumberFormat="1" applyFont="1" applyFill="1" applyBorder="1" applyAlignment="1">
      <alignment horizontal="center" vertical="center"/>
    </xf>
    <xf numFmtId="0" fontId="35" fillId="0" borderId="41" xfId="8" applyFont="1" applyFill="1" applyBorder="1" applyAlignment="1">
      <alignment horizontal="center" vertical="center"/>
    </xf>
    <xf numFmtId="0" fontId="20" fillId="0" borderId="41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31" fillId="0" borderId="41" xfId="0" applyNumberFormat="1" applyFont="1" applyFill="1" applyBorder="1" applyAlignment="1">
      <alignment horizontal="center" vertical="center"/>
    </xf>
    <xf numFmtId="0" fontId="36" fillId="0" borderId="41" xfId="0" applyNumberFormat="1" applyFont="1" applyFill="1" applyBorder="1" applyAlignment="1">
      <alignment horizontal="center" vertical="center"/>
    </xf>
    <xf numFmtId="0" fontId="31" fillId="0" borderId="43" xfId="0" applyNumberFormat="1" applyFont="1" applyFill="1" applyBorder="1" applyAlignment="1">
      <alignment horizontal="center" vertical="center"/>
    </xf>
  </cellXfs>
  <cellStyles count="12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avadno_FN02pomesecih" xfId="8"/>
    <cellStyle name="Normal" xfId="0" builtinId="0"/>
    <cellStyle name="Normal 2" xfId="9"/>
    <cellStyle name="Normal 5" xfId="10"/>
    <cellStyle name="Total" xfId="11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f.gov.si/SABJF/Osnovne%20tabele/zzzs/2004/ZZZS_mesecni_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mesecno"/>
      <sheetName val="jan"/>
      <sheetName val="feb"/>
      <sheetName val="mar"/>
      <sheetName val="apr"/>
      <sheetName val="maj"/>
      <sheetName val="jun"/>
      <sheetName val="jul"/>
      <sheetName val="avg"/>
      <sheetName val="sep"/>
      <sheetName val="okt"/>
      <sheetName val="nov"/>
      <sheetName val="dec"/>
    </sheetNames>
    <sheetDataSet>
      <sheetData sheetId="0"/>
      <sheetData sheetId="1"/>
      <sheetData sheetId="2">
        <row r="1">
          <cell r="A1" t="str">
            <v>Zavod za zdravstveno zavarovanje Slovenije</v>
          </cell>
        </row>
        <row r="4">
          <cell r="A4" t="str">
            <v xml:space="preserve">A.  BILANCA PRIHODKOV IN ODHODKOV </v>
          </cell>
        </row>
        <row r="6">
          <cell r="C6" t="str">
            <v>Januar</v>
          </cell>
        </row>
        <row r="7">
          <cell r="C7">
            <v>2004</v>
          </cell>
        </row>
        <row r="8">
          <cell r="A8" t="str">
            <v>I.</v>
          </cell>
          <cell r="B8" t="str">
            <v>SKUPAJ PRIHODKI (70+71+72+73+74)</v>
          </cell>
          <cell r="C8">
            <v>30955550.643189996</v>
          </cell>
        </row>
        <row r="10">
          <cell r="B10" t="str">
            <v>TEKOČI PRIHODKI (70+71)</v>
          </cell>
          <cell r="C10">
            <v>25043182.113499995</v>
          </cell>
        </row>
        <row r="12">
          <cell r="A12">
            <v>70</v>
          </cell>
          <cell r="B12" t="str">
            <v>DAVČNI PRIHODKI (DAVKI IN PRISPEVKI)</v>
          </cell>
          <cell r="C12">
            <v>24880997.376799997</v>
          </cell>
        </row>
        <row r="14">
          <cell r="A14">
            <v>701</v>
          </cell>
          <cell r="B14" t="str">
            <v>PRISPEVKI ZA SOCIALNO VARNOST</v>
          </cell>
          <cell r="C14">
            <v>24880997.376799997</v>
          </cell>
        </row>
        <row r="16">
          <cell r="A16">
            <v>7010</v>
          </cell>
          <cell r="B16" t="str">
            <v>Prispevki zaposlenih</v>
          </cell>
          <cell r="C16">
            <v>10988799.075849999</v>
          </cell>
        </row>
        <row r="17">
          <cell r="A17">
            <v>701006</v>
          </cell>
          <cell r="B17" t="str">
            <v>Prispevek za ZZ - od zaposlenih pri pravnih osebah</v>
          </cell>
          <cell r="C17">
            <v>10440866.57205</v>
          </cell>
        </row>
        <row r="18">
          <cell r="A18">
            <v>701007</v>
          </cell>
          <cell r="B18" t="str">
            <v>Prispevek za ZZ - od zaposlenih pri fizičnih osebah</v>
          </cell>
          <cell r="C18">
            <v>543944.82082000002</v>
          </cell>
        </row>
        <row r="19">
          <cell r="A19">
            <v>701008</v>
          </cell>
          <cell r="B19" t="str">
            <v>Prispevek za ZZ - od zaposlenih pri tujem delodajalcu</v>
          </cell>
          <cell r="C19">
            <v>3987.68298</v>
          </cell>
        </row>
        <row r="21">
          <cell r="A21">
            <v>7011</v>
          </cell>
          <cell r="B21" t="str">
            <v>Prispevki delodajalcev</v>
          </cell>
          <cell r="C21">
            <v>12238211.70228</v>
          </cell>
        </row>
        <row r="22">
          <cell r="A22">
            <v>701109</v>
          </cell>
          <cell r="B22" t="str">
            <v>Prispevek za ZZ - za zaposlene pri pravnih osebah</v>
          </cell>
          <cell r="C22">
            <v>10769383.79903</v>
          </cell>
        </row>
        <row r="23">
          <cell r="A23">
            <v>701110</v>
          </cell>
          <cell r="B23" t="str">
            <v>Prispevek za poškodbe pri delu in poklicne bolezni</v>
          </cell>
          <cell r="C23">
            <v>974983.60664999997</v>
          </cell>
        </row>
        <row r="24">
          <cell r="A24">
            <v>701113</v>
          </cell>
          <cell r="B24" t="str">
            <v>Prispevek za ZZ za zaposlene pri fizičnih osebah</v>
          </cell>
          <cell r="C24">
            <v>493844.2966</v>
          </cell>
        </row>
        <row r="26">
          <cell r="A26">
            <v>7012</v>
          </cell>
          <cell r="B26" t="str">
            <v>Prispevki samozaposlenih</v>
          </cell>
          <cell r="C26">
            <v>1186556.2806899999</v>
          </cell>
        </row>
        <row r="27">
          <cell r="A27">
            <v>701207</v>
          </cell>
          <cell r="B27" t="str">
            <v>Prispevek za ZZ - kmetov, od katastrskega dohodka</v>
          </cell>
          <cell r="C27">
            <v>12175.02216</v>
          </cell>
        </row>
        <row r="28">
          <cell r="A28">
            <v>701208</v>
          </cell>
          <cell r="B28" t="str">
            <v>Prispevek za ZZ - kmetov, od osnove za pokojninsko in invalidsko zav.</v>
          </cell>
          <cell r="C28">
            <v>10683.257439999999</v>
          </cell>
        </row>
        <row r="29">
          <cell r="A29">
            <v>701209</v>
          </cell>
          <cell r="B29" t="str">
            <v>Prispevek za ZZ - oseb, ki plačujejo prispevek v pavšalu</v>
          </cell>
          <cell r="C29">
            <v>12597.25114</v>
          </cell>
        </row>
        <row r="30">
          <cell r="A30">
            <v>701210</v>
          </cell>
          <cell r="B30" t="str">
            <v>Prispevek za ZZ - oseb, ki niso zavarovane iz drugih naslovov</v>
          </cell>
          <cell r="C30">
            <v>65621.075329999992</v>
          </cell>
        </row>
        <row r="31">
          <cell r="A31">
            <v>701211</v>
          </cell>
          <cell r="B31" t="str">
            <v>Prispevek za poškodbe pri delu in poklicne bolezni kmetov</v>
          </cell>
          <cell r="C31">
            <v>5729.1688600000007</v>
          </cell>
        </row>
        <row r="32">
          <cell r="A32">
            <v>701212</v>
          </cell>
          <cell r="B32" t="str">
            <v>Pavšal za poškodbe pri delu in poklicne bolezni</v>
          </cell>
          <cell r="C32">
            <v>64978.955459999997</v>
          </cell>
        </row>
        <row r="33">
          <cell r="A33">
            <v>701213</v>
          </cell>
          <cell r="B33" t="str">
            <v>Prispevek za ZZ - oseb, ki sam. opr. dej. - od zavarovalne osnove</v>
          </cell>
          <cell r="C33">
            <v>531198.63716000004</v>
          </cell>
        </row>
        <row r="34">
          <cell r="A34">
            <v>701214</v>
          </cell>
          <cell r="B34" t="str">
            <v>Prispevek za ZZ - oseb, ki sam. opr. dej. - iz zavarovalne osnove</v>
          </cell>
          <cell r="C34">
            <v>483572.91313999996</v>
          </cell>
        </row>
        <row r="36">
          <cell r="A36">
            <v>7013</v>
          </cell>
          <cell r="B36" t="str">
            <v>Ostali prispevki za socialno varnost</v>
          </cell>
          <cell r="C36">
            <v>467430.31797999999</v>
          </cell>
        </row>
        <row r="37">
          <cell r="A37">
            <v>701303</v>
          </cell>
          <cell r="B37" t="str">
            <v>Zamudne obresti iz naslova prispevkov za ZZ</v>
          </cell>
          <cell r="C37">
            <v>56065.914870000001</v>
          </cell>
        </row>
        <row r="38">
          <cell r="A38">
            <v>701304</v>
          </cell>
          <cell r="B38" t="str">
            <v>Pozneje plačani odloženi prispevki za socialno varnost</v>
          </cell>
          <cell r="C38">
            <v>0</v>
          </cell>
        </row>
        <row r="39">
          <cell r="A39">
            <v>701305</v>
          </cell>
          <cell r="B39" t="str">
            <v>Pozneje plačani ukinjeni prispevki za socialno varnost</v>
          </cell>
          <cell r="C39">
            <v>73658.524890000001</v>
          </cell>
        </row>
        <row r="40">
          <cell r="A40">
            <v>701310</v>
          </cell>
          <cell r="B40" t="str">
            <v>Prisp. deloj. za ZZ nadom za porod.</v>
          </cell>
          <cell r="C40">
            <v>189036.03841000001</v>
          </cell>
        </row>
        <row r="41">
          <cell r="A41">
            <v>701314</v>
          </cell>
          <cell r="B41" t="str">
            <v>Prisp. deloj. za ZZ nadom. za boleznin</v>
          </cell>
          <cell r="C41">
            <v>25737.733800000002</v>
          </cell>
        </row>
        <row r="42">
          <cell r="A42">
            <v>701318</v>
          </cell>
          <cell r="B42" t="str">
            <v>Prisp. deloj. za ZZ nadom. za brezpos.</v>
          </cell>
          <cell r="C42">
            <v>122932.10601</v>
          </cell>
        </row>
        <row r="43">
          <cell r="A43">
            <v>701320</v>
          </cell>
          <cell r="B43" t="str">
            <v>Prisp. deloj. za ZZ nadom. za inval.</v>
          </cell>
          <cell r="C43">
            <v>0</v>
          </cell>
        </row>
        <row r="45">
          <cell r="A45">
            <v>71</v>
          </cell>
          <cell r="B45" t="str">
            <v>NEDAVČNI PRIHODKI (710+712+713+714)</v>
          </cell>
          <cell r="C45">
            <v>162184.73670000001</v>
          </cell>
        </row>
        <row r="47">
          <cell r="A47">
            <v>710</v>
          </cell>
          <cell r="B47" t="str">
            <v>UDELEŽBA NA DOBIČKU IN DOHODKI OD PREMOŽENJA</v>
          </cell>
          <cell r="C47">
            <v>18083.748930000002</v>
          </cell>
        </row>
        <row r="48">
          <cell r="A48">
            <v>7100</v>
          </cell>
          <cell r="B48" t="str">
            <v>Udeležba na dobičku jav. podjetij in jav. finančnih institucij</v>
          </cell>
          <cell r="C48">
            <v>0</v>
          </cell>
        </row>
        <row r="49">
          <cell r="A49">
            <v>7101</v>
          </cell>
          <cell r="B49" t="str">
            <v>Prihodki od udeležbe na dobičku drugih podjetij in finan. inst.</v>
          </cell>
          <cell r="C49">
            <v>0</v>
          </cell>
        </row>
        <row r="50">
          <cell r="A50">
            <v>7102</v>
          </cell>
          <cell r="B50" t="str">
            <v xml:space="preserve">Prihodki od obresti </v>
          </cell>
          <cell r="C50">
            <v>5201.6680700000006</v>
          </cell>
        </row>
        <row r="51">
          <cell r="A51">
            <v>7103</v>
          </cell>
          <cell r="B51" t="str">
            <v>Prihodki od premoženja</v>
          </cell>
          <cell r="C51">
            <v>12882.08086</v>
          </cell>
        </row>
        <row r="53">
          <cell r="A53">
            <v>712</v>
          </cell>
          <cell r="B53" t="str">
            <v>DENARNE KAZNI</v>
          </cell>
          <cell r="C53">
            <v>3343.36085</v>
          </cell>
        </row>
        <row r="54">
          <cell r="A54">
            <v>7120</v>
          </cell>
          <cell r="B54" t="str">
            <v>Denarne kazni</v>
          </cell>
          <cell r="C54">
            <v>3343.36085</v>
          </cell>
        </row>
        <row r="56">
          <cell r="A56">
            <v>713</v>
          </cell>
          <cell r="B56" t="str">
            <v>PRIHODKI OD PRODAJE BLAGA IN STORITEV</v>
          </cell>
          <cell r="C56">
            <v>81550.052949999998</v>
          </cell>
        </row>
        <row r="57">
          <cell r="A57">
            <v>7130</v>
          </cell>
          <cell r="B57" t="str">
            <v>Prihodki od prodaje blaga in storitev</v>
          </cell>
          <cell r="C57">
            <v>81550.052949999998</v>
          </cell>
        </row>
        <row r="59">
          <cell r="A59">
            <v>714</v>
          </cell>
          <cell r="B59" t="str">
            <v>DRUGI NEDAVČNI PRIHODKI</v>
          </cell>
          <cell r="C59">
            <v>59207.573969999998</v>
          </cell>
        </row>
        <row r="60">
          <cell r="A60">
            <v>7141</v>
          </cell>
          <cell r="B60" t="str">
            <v>Drugi nedavčni prihodki</v>
          </cell>
          <cell r="C60">
            <v>59207.573969999998</v>
          </cell>
        </row>
        <row r="61">
          <cell r="A61">
            <v>714100</v>
          </cell>
          <cell r="B61" t="str">
            <v>Drugi nedavčni prihodki</v>
          </cell>
          <cell r="C61">
            <v>4587.0602600000002</v>
          </cell>
        </row>
        <row r="62">
          <cell r="A62">
            <v>714103</v>
          </cell>
          <cell r="B62" t="str">
            <v>Prihodki iz naslova konvencij z drugimi državami</v>
          </cell>
          <cell r="C62">
            <v>0</v>
          </cell>
        </row>
        <row r="63">
          <cell r="A63">
            <v>714104</v>
          </cell>
          <cell r="B63" t="str">
            <v>Prihodki iz naslova regresnih zahtevkov</v>
          </cell>
          <cell r="C63">
            <v>52865.262909999998</v>
          </cell>
        </row>
        <row r="64">
          <cell r="A64">
            <v>714199</v>
          </cell>
          <cell r="B64" t="str">
            <v>Drugi izredni nedavčni prihodki</v>
          </cell>
          <cell r="C64">
            <v>1755.2508</v>
          </cell>
        </row>
        <row r="66">
          <cell r="A66">
            <v>72</v>
          </cell>
          <cell r="B66" t="str">
            <v>KAPITALSKI PRIHODKI (720+722)</v>
          </cell>
          <cell r="C66">
            <v>969.7271199999999</v>
          </cell>
        </row>
        <row r="68">
          <cell r="A68">
            <v>720</v>
          </cell>
          <cell r="B68" t="str">
            <v>PRIHODKI OD PRODAJE OSNOVNIH SREDSTEV</v>
          </cell>
          <cell r="C68">
            <v>969.7271199999999</v>
          </cell>
        </row>
        <row r="69">
          <cell r="A69">
            <v>7200</v>
          </cell>
          <cell r="B69" t="str">
            <v>Prihodki od prodaje zgradb in prostorov</v>
          </cell>
          <cell r="C69">
            <v>936.56044999999995</v>
          </cell>
        </row>
        <row r="70">
          <cell r="A70">
            <v>7201</v>
          </cell>
          <cell r="B70" t="str">
            <v>Prihodki od prodaje prevoznih sredstev</v>
          </cell>
          <cell r="C70">
            <v>0</v>
          </cell>
        </row>
        <row r="71">
          <cell r="A71">
            <v>7202</v>
          </cell>
          <cell r="B71" t="str">
            <v>Prihodki od prodaje opreme</v>
          </cell>
          <cell r="C71">
            <v>33.166669999999996</v>
          </cell>
        </row>
        <row r="72">
          <cell r="A72">
            <v>7203</v>
          </cell>
          <cell r="B72" t="str">
            <v>Prihodki od prodaje drugih osnovnih sredstev</v>
          </cell>
          <cell r="C72">
            <v>0</v>
          </cell>
        </row>
        <row r="74">
          <cell r="A74">
            <v>722</v>
          </cell>
          <cell r="B74" t="str">
            <v>PRIHODKI OD PRODAJE ZEMLJIŠČ IN NEOPREDM. DOLG. SRED.</v>
          </cell>
          <cell r="C74">
            <v>0</v>
          </cell>
        </row>
        <row r="76">
          <cell r="A76">
            <v>73</v>
          </cell>
          <cell r="B76" t="str">
            <v>PREJETE DONACIJE (730+731)</v>
          </cell>
          <cell r="C76">
            <v>28000</v>
          </cell>
        </row>
        <row r="78">
          <cell r="A78">
            <v>730</v>
          </cell>
          <cell r="B78" t="str">
            <v>PREJETE DONACIJE IZ DOMAČIH VIROV</v>
          </cell>
          <cell r="C78">
            <v>28000</v>
          </cell>
        </row>
        <row r="79">
          <cell r="A79">
            <v>731</v>
          </cell>
          <cell r="B79" t="str">
            <v>PREJETE DONACIJE IZ TUJINE</v>
          </cell>
          <cell r="C79">
            <v>0</v>
          </cell>
        </row>
        <row r="81">
          <cell r="A81">
            <v>74</v>
          </cell>
          <cell r="B81" t="str">
            <v>TRANSFERNI PRIHODKI</v>
          </cell>
          <cell r="C81">
            <v>5883398.8025699994</v>
          </cell>
        </row>
        <row r="83">
          <cell r="A83">
            <v>740</v>
          </cell>
          <cell r="B83" t="str">
            <v>TRANSFERNI PRIHODKI IZ DRUGIH JAVNOFINANČNIH INST.</v>
          </cell>
          <cell r="C83">
            <v>5883398.8025699994</v>
          </cell>
        </row>
        <row r="84">
          <cell r="A84">
            <v>7400</v>
          </cell>
          <cell r="B84" t="str">
            <v>Prejeta sredstva iz državnega proračuna</v>
          </cell>
          <cell r="C84">
            <v>324361.99683000002</v>
          </cell>
        </row>
        <row r="85">
          <cell r="A85">
            <v>740000</v>
          </cell>
          <cell r="B85" t="str">
            <v>Prejeta sredstva iz naslova tekočih obveznosti državnega proračuna</v>
          </cell>
          <cell r="C85">
            <v>0</v>
          </cell>
        </row>
        <row r="86">
          <cell r="A86">
            <v>740003</v>
          </cell>
          <cell r="B86" t="str">
            <v>Prejeta sred. iz drž. prorač. iz naslova prisp. za ZZ določenih oseb</v>
          </cell>
          <cell r="C86">
            <v>11243.2871</v>
          </cell>
        </row>
        <row r="87">
          <cell r="A87">
            <v>740004</v>
          </cell>
          <cell r="B87" t="str">
            <v>Druga prejeta sredstva iz državnega proračuna za tekočo porabo</v>
          </cell>
          <cell r="C87">
            <v>0</v>
          </cell>
        </row>
        <row r="88">
          <cell r="A88">
            <v>740007</v>
          </cell>
          <cell r="B88" t="str">
            <v>Prisp. delod. za ZZ nadom. porodniško</v>
          </cell>
          <cell r="C88">
            <v>186329.15100000001</v>
          </cell>
        </row>
        <row r="89">
          <cell r="A89">
            <v>740011</v>
          </cell>
          <cell r="B89" t="str">
            <v>Prisp. delod. za ZZ nadom. za brezposeln.</v>
          </cell>
          <cell r="C89">
            <v>126797.60473000001</v>
          </cell>
        </row>
        <row r="90">
          <cell r="A90">
            <v>740015</v>
          </cell>
          <cell r="B90" t="str">
            <v xml:space="preserve">Prisp. delod. za pošk. pri delu in pokl. bolezni za vojaške obv. </v>
          </cell>
          <cell r="C90">
            <v>-8.0459999999999994</v>
          </cell>
        </row>
        <row r="92">
          <cell r="A92">
            <v>7401</v>
          </cell>
          <cell r="B92" t="str">
            <v>Prejeta sredstva iz proračunov lokalnih skupnosti</v>
          </cell>
          <cell r="C92">
            <v>305474.59700000001</v>
          </cell>
        </row>
        <row r="93">
          <cell r="A93">
            <v>740102</v>
          </cell>
          <cell r="B93" t="str">
            <v>Prejeta sredstva iz občinskih proračunov - prispevki za ZZ dol. oseb</v>
          </cell>
          <cell r="C93">
            <v>305474.59700000001</v>
          </cell>
        </row>
        <row r="95">
          <cell r="A95">
            <v>7402</v>
          </cell>
          <cell r="B95" t="str">
            <v>Prejeta sredstva iz skladov socialnega zavarovanja</v>
          </cell>
          <cell r="C95">
            <v>5253562.2087399997</v>
          </cell>
        </row>
        <row r="96">
          <cell r="A96">
            <v>740202</v>
          </cell>
          <cell r="B96" t="str">
            <v>Prejeta sredstva iz ZPIZ iz naslova prispevka za ZZ upokojencev</v>
          </cell>
          <cell r="C96">
            <v>5045981.8834899999</v>
          </cell>
        </row>
        <row r="97">
          <cell r="A97">
            <v>740204</v>
          </cell>
          <cell r="B97" t="str">
            <v>Prisp. delod. za ZZ nadom. boleznin</v>
          </cell>
          <cell r="C97">
            <v>26476.3416</v>
          </cell>
        </row>
        <row r="98">
          <cell r="A98">
            <v>740207</v>
          </cell>
          <cell r="B98" t="str">
            <v>Prisp. delod. za ZZ nadom.iz inval.zavar.</v>
          </cell>
          <cell r="C98">
            <v>181103.98365000001</v>
          </cell>
        </row>
        <row r="102">
          <cell r="A102" t="str">
            <v xml:space="preserve">II. </v>
          </cell>
          <cell r="B102" t="str">
            <v>SKUPAJ ODHODKI (40+41+42+49)</v>
          </cell>
          <cell r="C102">
            <v>30606313.969340004</v>
          </cell>
        </row>
        <row r="104">
          <cell r="A104">
            <v>40</v>
          </cell>
          <cell r="B104" t="str">
            <v>TEKOČI ODHODKI (400+401+402+403+404+409)</v>
          </cell>
          <cell r="C104">
            <v>988331.13190000004</v>
          </cell>
        </row>
        <row r="106">
          <cell r="A106">
            <v>400</v>
          </cell>
          <cell r="B106" t="str">
            <v>PLAČE IN DRUGI IZDATKI ZAPOSLENIM</v>
          </cell>
          <cell r="C106">
            <v>327363.68750999996</v>
          </cell>
        </row>
        <row r="107">
          <cell r="A107">
            <v>4000</v>
          </cell>
          <cell r="B107" t="str">
            <v>Plače in dodatki</v>
          </cell>
          <cell r="C107">
            <v>298919.87695999997</v>
          </cell>
        </row>
        <row r="108">
          <cell r="A108">
            <v>4001</v>
          </cell>
          <cell r="B108" t="str">
            <v>Regres za letni dopust</v>
          </cell>
          <cell r="C108">
            <v>396.51</v>
          </cell>
        </row>
        <row r="109">
          <cell r="A109">
            <v>4002</v>
          </cell>
          <cell r="B109" t="str">
            <v>Povračila in nadomestila</v>
          </cell>
          <cell r="C109">
            <v>25177.033950000001</v>
          </cell>
        </row>
        <row r="110">
          <cell r="A110">
            <v>4003</v>
          </cell>
          <cell r="B110" t="str">
            <v>Sredstva za delovno uspešnost</v>
          </cell>
          <cell r="C110">
            <v>548.85919999999999</v>
          </cell>
        </row>
        <row r="111">
          <cell r="A111">
            <v>4004</v>
          </cell>
          <cell r="B111" t="str">
            <v>Sredstva za nadurno delo</v>
          </cell>
          <cell r="C111">
            <v>553.04640000000006</v>
          </cell>
        </row>
        <row r="112">
          <cell r="A112">
            <v>4005</v>
          </cell>
          <cell r="B112" t="str">
            <v>Plače za delo nerezidentov po pogodbi</v>
          </cell>
          <cell r="C112">
            <v>0</v>
          </cell>
        </row>
        <row r="113">
          <cell r="A113">
            <v>4009</v>
          </cell>
          <cell r="B113" t="str">
            <v>Drugi izdatki zaposlenim</v>
          </cell>
          <cell r="C113">
            <v>1768.3610000000001</v>
          </cell>
        </row>
        <row r="115">
          <cell r="A115">
            <v>401</v>
          </cell>
          <cell r="B115" t="str">
            <v>PRISPEVKI DELODAJALCEV ZA SOCIALNO VARNOST</v>
          </cell>
          <cell r="C115">
            <v>48219.886600000005</v>
          </cell>
        </row>
        <row r="116">
          <cell r="A116">
            <v>4010</v>
          </cell>
          <cell r="B116" t="str">
            <v>Prispevki za PIZ</v>
          </cell>
          <cell r="C116">
            <v>26510.35598</v>
          </cell>
        </row>
        <row r="117">
          <cell r="A117">
            <v>4011</v>
          </cell>
          <cell r="B117" t="str">
            <v>Prispevek za ZZ</v>
          </cell>
          <cell r="C117">
            <v>21238.165270000001</v>
          </cell>
        </row>
        <row r="118">
          <cell r="A118">
            <v>4012</v>
          </cell>
          <cell r="B118" t="str">
            <v>Prispevek za zaposlovanje</v>
          </cell>
          <cell r="C118">
            <v>179.71801000000002</v>
          </cell>
        </row>
        <row r="119">
          <cell r="A119">
            <v>4013</v>
          </cell>
          <cell r="B119" t="str">
            <v>Prispevek za starševsko varstvo</v>
          </cell>
          <cell r="C119">
            <v>291.64734000000004</v>
          </cell>
        </row>
        <row r="120">
          <cell r="A120">
            <v>4015</v>
          </cell>
          <cell r="B120" t="str">
            <v>Premije kolektivnega DPZ</v>
          </cell>
          <cell r="C120">
            <v>0</v>
          </cell>
        </row>
        <row r="122">
          <cell r="A122">
            <v>402</v>
          </cell>
          <cell r="B122" t="str">
            <v>IZDATKI ZA BLAGO IN STORITVE</v>
          </cell>
          <cell r="C122">
            <v>301237.04112000001</v>
          </cell>
        </row>
        <row r="123">
          <cell r="A123">
            <v>4020</v>
          </cell>
          <cell r="B123" t="str">
            <v>Pisarniški in splošni material in storitve</v>
          </cell>
          <cell r="C123">
            <v>30108.471420000002</v>
          </cell>
        </row>
        <row r="124">
          <cell r="A124">
            <v>4021</v>
          </cell>
          <cell r="B124" t="str">
            <v>Posebni material in storitve</v>
          </cell>
          <cell r="C124">
            <v>618.77215999999999</v>
          </cell>
        </row>
        <row r="125">
          <cell r="A125">
            <v>4022</v>
          </cell>
          <cell r="B125" t="str">
            <v>Energija, voda, komunalne storitve in komunikacije</v>
          </cell>
          <cell r="C125">
            <v>54009.416789999996</v>
          </cell>
        </row>
        <row r="126">
          <cell r="A126">
            <v>4023</v>
          </cell>
          <cell r="B126" t="str">
            <v>Prevozni stroški in storitve</v>
          </cell>
          <cell r="C126">
            <v>2070.0156099999999</v>
          </cell>
        </row>
        <row r="127">
          <cell r="A127">
            <v>4024</v>
          </cell>
          <cell r="B127" t="str">
            <v>Izdatki za službena potovanja</v>
          </cell>
          <cell r="C127">
            <v>2564.9636800000003</v>
          </cell>
        </row>
        <row r="128">
          <cell r="A128">
            <v>4025</v>
          </cell>
          <cell r="B128" t="str">
            <v>Tekoče vzdrževanje</v>
          </cell>
          <cell r="C128">
            <v>38309.547479999994</v>
          </cell>
        </row>
        <row r="129">
          <cell r="A129">
            <v>4026</v>
          </cell>
          <cell r="B129" t="str">
            <v>Najemnine in zakupnine (leasing)</v>
          </cell>
          <cell r="C129">
            <v>25462.34218</v>
          </cell>
        </row>
        <row r="130">
          <cell r="A130">
            <v>4027</v>
          </cell>
          <cell r="B130" t="str">
            <v>Kazni in odškodnine</v>
          </cell>
          <cell r="C130">
            <v>0</v>
          </cell>
        </row>
        <row r="131">
          <cell r="A131">
            <v>4028</v>
          </cell>
          <cell r="B131" t="str">
            <v>Davek na izplačane plače</v>
          </cell>
          <cell r="C131">
            <v>18425.17151</v>
          </cell>
        </row>
        <row r="132">
          <cell r="A132">
            <v>4029</v>
          </cell>
          <cell r="B132" t="str">
            <v>Drugi operativni odhodki</v>
          </cell>
          <cell r="C132">
            <v>129668.34029000001</v>
          </cell>
        </row>
        <row r="134">
          <cell r="A134">
            <v>403</v>
          </cell>
          <cell r="B134" t="str">
            <v>PLAČILA DOMAČIH OBRESTI</v>
          </cell>
          <cell r="C134">
            <v>311510.51667000004</v>
          </cell>
        </row>
        <row r="136">
          <cell r="A136">
            <v>404</v>
          </cell>
          <cell r="B136" t="str">
            <v>PLAČILA TUJIH OBRESTI</v>
          </cell>
          <cell r="C136">
            <v>0</v>
          </cell>
        </row>
        <row r="138">
          <cell r="A138">
            <v>409</v>
          </cell>
          <cell r="B138" t="str">
            <v>REZERVE</v>
          </cell>
          <cell r="C138">
            <v>0</v>
          </cell>
        </row>
        <row r="140">
          <cell r="A140">
            <v>41</v>
          </cell>
          <cell r="B140" t="str">
            <v>TEKOČI TRANSFERI (411+412+413+414)</v>
          </cell>
          <cell r="C140">
            <v>29615025.960270002</v>
          </cell>
        </row>
        <row r="142">
          <cell r="A142">
            <v>411</v>
          </cell>
          <cell r="B142" t="str">
            <v>TRANSFERI POSAMEZNIKOM IN GOSPODINJSTVOM</v>
          </cell>
          <cell r="C142">
            <v>3066919.7080599996</v>
          </cell>
        </row>
        <row r="144">
          <cell r="A144">
            <v>4116</v>
          </cell>
          <cell r="B144" t="str">
            <v>Boleznine</v>
          </cell>
          <cell r="C144">
            <v>2858287.3223799998</v>
          </cell>
        </row>
        <row r="145">
          <cell r="A145">
            <v>411600</v>
          </cell>
          <cell r="B145" t="str">
            <v>Boleznine nad 30 dni, izplačane iz OZZ</v>
          </cell>
          <cell r="C145">
            <v>1986803.3877000001</v>
          </cell>
        </row>
        <row r="146">
          <cell r="B146" t="str">
            <v>- od tega boleznine 1. btto</v>
          </cell>
          <cell r="C146">
            <v>1741087.6392754556</v>
          </cell>
        </row>
        <row r="147">
          <cell r="B147" t="str">
            <v>- od tega prisp. delodaj. za boleznine</v>
          </cell>
          <cell r="C147">
            <v>245715.74842454441</v>
          </cell>
        </row>
        <row r="148">
          <cell r="A148">
            <v>411699</v>
          </cell>
          <cell r="B148" t="str">
            <v>Druge boleznine</v>
          </cell>
          <cell r="C148">
            <v>871483.93467999995</v>
          </cell>
        </row>
        <row r="149">
          <cell r="B149" t="str">
            <v>- od tega boleznine 1. btto</v>
          </cell>
          <cell r="C149">
            <v>776873.16174090921</v>
          </cell>
        </row>
        <row r="150">
          <cell r="B150" t="str">
            <v>- od tega prisp. delodaj. za boleznine</v>
          </cell>
          <cell r="C150">
            <v>94610.772939090515</v>
          </cell>
        </row>
        <row r="152">
          <cell r="A152">
            <v>4117</v>
          </cell>
          <cell r="B152" t="str">
            <v>Štipendije</v>
          </cell>
          <cell r="C152">
            <v>0</v>
          </cell>
        </row>
        <row r="154">
          <cell r="A154">
            <v>4119</v>
          </cell>
          <cell r="B154" t="str">
            <v>Drugi transferi posameznikom</v>
          </cell>
          <cell r="C154">
            <v>208632.38568000004</v>
          </cell>
        </row>
        <row r="155">
          <cell r="A155">
            <v>411908</v>
          </cell>
          <cell r="B155" t="str">
            <v>Denarne nagrade in priznanja</v>
          </cell>
          <cell r="C155">
            <v>0</v>
          </cell>
        </row>
        <row r="156">
          <cell r="A156">
            <v>411910</v>
          </cell>
          <cell r="B156" t="str">
            <v>Plačilo dnevnic, potnih in drugih stroškov v zvezi z zdravljenjem</v>
          </cell>
          <cell r="C156">
            <v>45520.458570000003</v>
          </cell>
        </row>
        <row r="157">
          <cell r="A157">
            <v>411911</v>
          </cell>
          <cell r="B157" t="str">
            <v>Plačilo pogrebnin</v>
          </cell>
          <cell r="C157">
            <v>159609.95441000001</v>
          </cell>
        </row>
        <row r="158">
          <cell r="A158">
            <v>411912</v>
          </cell>
          <cell r="B158" t="str">
            <v>Plačilo posmrtnin</v>
          </cell>
          <cell r="C158">
            <v>3501.9727000000003</v>
          </cell>
        </row>
        <row r="159">
          <cell r="A159">
            <v>411999</v>
          </cell>
          <cell r="B159" t="str">
            <v>Drugi transferi posameznikom in gospodinjstvom</v>
          </cell>
          <cell r="C159">
            <v>0</v>
          </cell>
        </row>
        <row r="161">
          <cell r="A161">
            <v>412</v>
          </cell>
          <cell r="B161" t="str">
            <v>TRANSFERI NEPROFITNIM ORGANIZACIJAM IN USTANOVAM</v>
          </cell>
          <cell r="C161">
            <v>1562.6859999999999</v>
          </cell>
        </row>
        <row r="163">
          <cell r="A163">
            <v>413</v>
          </cell>
          <cell r="B163" t="str">
            <v>DRUGI TEKOČI DOMAČI TRANSFERI</v>
          </cell>
          <cell r="C163">
            <v>26489227.71119</v>
          </cell>
        </row>
        <row r="165">
          <cell r="A165">
            <v>4131</v>
          </cell>
          <cell r="B165" t="str">
            <v>Tekoči transferi v sklade socialnega zavarovanja</v>
          </cell>
          <cell r="C165">
            <v>64440.024899999997</v>
          </cell>
        </row>
        <row r="166">
          <cell r="A166">
            <v>413102</v>
          </cell>
          <cell r="B166" t="str">
            <v>Prispevek v ZZZS za ZZ upokojencev, ki ga plačuje ZPIZ</v>
          </cell>
          <cell r="C166">
            <v>0</v>
          </cell>
        </row>
        <row r="167">
          <cell r="A167">
            <v>413110</v>
          </cell>
          <cell r="B167" t="str">
            <v>Prispevki za PIZ od nadomestil</v>
          </cell>
          <cell r="C167">
            <v>35817.023999999998</v>
          </cell>
        </row>
        <row r="168">
          <cell r="A168">
            <v>413111</v>
          </cell>
          <cell r="B168" t="str">
            <v>Prispevki za ZZ od nadomestil</v>
          </cell>
          <cell r="C168">
            <v>28623.000899999999</v>
          </cell>
        </row>
        <row r="169">
          <cell r="A169">
            <v>413199</v>
          </cell>
          <cell r="B169" t="str">
            <v>Drugi tekoči transferi v sklade socialnega zavarovanja</v>
          </cell>
          <cell r="C169">
            <v>0</v>
          </cell>
        </row>
        <row r="171">
          <cell r="A171">
            <v>4133</v>
          </cell>
          <cell r="B171" t="str">
            <v>Tekoči transferi v javne zavode</v>
          </cell>
          <cell r="C171">
            <v>23742535.091329999</v>
          </cell>
        </row>
        <row r="172">
          <cell r="A172">
            <v>413300</v>
          </cell>
          <cell r="B172" t="str">
            <v>Sredstva za plače</v>
          </cell>
          <cell r="C172">
            <v>9730927.8738200013</v>
          </cell>
        </row>
        <row r="173">
          <cell r="A173">
            <v>4133001</v>
          </cell>
          <cell r="B173" t="str">
            <v>- osnovna zdravstvena dejavnost</v>
          </cell>
          <cell r="C173">
            <v>2907345.3936700001</v>
          </cell>
        </row>
        <row r="174">
          <cell r="A174">
            <v>4133002</v>
          </cell>
          <cell r="B174" t="str">
            <v>- spec. ambulantna in bolnišnična dejavnost</v>
          </cell>
          <cell r="C174">
            <v>5764781.19912</v>
          </cell>
        </row>
        <row r="175">
          <cell r="A175">
            <v>4133003</v>
          </cell>
          <cell r="B175" t="str">
            <v>- zdravilišča</v>
          </cell>
          <cell r="C175">
            <v>1908.2990400000001</v>
          </cell>
        </row>
        <row r="176">
          <cell r="A176">
            <v>4133005</v>
          </cell>
          <cell r="B176" t="str">
            <v>- socialni zavodi</v>
          </cell>
          <cell r="C176">
            <v>1056892.98199</v>
          </cell>
        </row>
        <row r="177">
          <cell r="A177">
            <v>413301</v>
          </cell>
          <cell r="B177" t="str">
            <v>Sredstva za prispevke delodajalca</v>
          </cell>
          <cell r="C177">
            <v>2072773.6692400002</v>
          </cell>
        </row>
        <row r="178">
          <cell r="A178">
            <v>4133011</v>
          </cell>
          <cell r="B178" t="str">
            <v>- osnovna zdravstvena dejavnost</v>
          </cell>
          <cell r="C178">
            <v>625148.9155</v>
          </cell>
        </row>
        <row r="179">
          <cell r="A179">
            <v>4133012</v>
          </cell>
          <cell r="B179" t="str">
            <v>- spec. ambulantna in bolnišnična dejavnost</v>
          </cell>
          <cell r="C179">
            <v>1220634.72224</v>
          </cell>
        </row>
        <row r="180">
          <cell r="A180">
            <v>4133013</v>
          </cell>
          <cell r="B180" t="str">
            <v>- zdravilišča</v>
          </cell>
          <cell r="C180">
            <v>46.824719999999999</v>
          </cell>
        </row>
        <row r="181">
          <cell r="A181">
            <v>4133015</v>
          </cell>
          <cell r="B181" t="str">
            <v>- socialni zavodi</v>
          </cell>
          <cell r="C181">
            <v>226943.20678000001</v>
          </cell>
        </row>
        <row r="182">
          <cell r="A182">
            <v>413302</v>
          </cell>
          <cell r="B182" t="str">
            <v>Sredstva za izdatke za blago in storitve</v>
          </cell>
          <cell r="C182">
            <v>7651079.6757499995</v>
          </cell>
        </row>
        <row r="183">
          <cell r="A183">
            <v>4133021</v>
          </cell>
          <cell r="B183" t="str">
            <v>- osnovna zdravstvena dejavnost</v>
          </cell>
          <cell r="C183">
            <v>1247249.1247699999</v>
          </cell>
        </row>
        <row r="184">
          <cell r="A184">
            <v>4133022</v>
          </cell>
          <cell r="B184" t="str">
            <v>- spec. ambulantna in bolnišnična dejavnost</v>
          </cell>
          <cell r="C184">
            <v>6134065.1811699998</v>
          </cell>
        </row>
        <row r="185">
          <cell r="A185">
            <v>4133023</v>
          </cell>
          <cell r="B185" t="str">
            <v>- zdravilišča</v>
          </cell>
          <cell r="C185">
            <v>748.56984</v>
          </cell>
        </row>
        <row r="186">
          <cell r="A186">
            <v>4133025</v>
          </cell>
          <cell r="B186" t="str">
            <v>- socialni zavodi</v>
          </cell>
          <cell r="C186">
            <v>269016.79997000005</v>
          </cell>
        </row>
        <row r="187">
          <cell r="A187">
            <v>413303</v>
          </cell>
          <cell r="B187" t="str">
            <v>Izdatki za zdravila</v>
          </cell>
          <cell r="C187">
            <v>3626230.5949200001</v>
          </cell>
        </row>
        <row r="188">
          <cell r="A188">
            <v>413304</v>
          </cell>
          <cell r="B188" t="str">
            <v>Izdatki za ortopedske pripomočke</v>
          </cell>
          <cell r="C188">
            <v>228682.92143000002</v>
          </cell>
        </row>
        <row r="189">
          <cell r="A189">
            <v>413305</v>
          </cell>
          <cell r="B189" t="str">
            <v>Izdatki za cepiva, transfuzijo krvi in sanitetni material</v>
          </cell>
          <cell r="C189">
            <v>101123.39429000001</v>
          </cell>
        </row>
        <row r="190">
          <cell r="A190">
            <v>413306</v>
          </cell>
          <cell r="B190" t="str">
            <v>Konvencije</v>
          </cell>
          <cell r="C190">
            <v>53015.634939999996</v>
          </cell>
        </row>
        <row r="191">
          <cell r="A191">
            <v>413310</v>
          </cell>
          <cell r="B191" t="str">
            <v>Za premije kolektivnega dodatnega pokojninskega zavarovanja</v>
          </cell>
          <cell r="C191">
            <v>278701.32694</v>
          </cell>
        </row>
        <row r="192">
          <cell r="A192">
            <v>4133101</v>
          </cell>
          <cell r="B192" t="str">
            <v>- osnovna zdravstvena dejavnost</v>
          </cell>
          <cell r="C192">
            <v>76654.30462000001</v>
          </cell>
        </row>
        <row r="193">
          <cell r="A193">
            <v>4133102</v>
          </cell>
          <cell r="B193" t="str">
            <v>- spec. ambulantna in bolnišnična dejavnost</v>
          </cell>
          <cell r="C193">
            <v>161849.33383000002</v>
          </cell>
        </row>
        <row r="194">
          <cell r="A194">
            <v>4133103</v>
          </cell>
          <cell r="B194" t="str">
            <v>- zdravilišča</v>
          </cell>
          <cell r="C194">
            <v>36.402660000000004</v>
          </cell>
        </row>
        <row r="195">
          <cell r="A195">
            <v>4133105</v>
          </cell>
          <cell r="B195" t="str">
            <v>- socialni zavodi</v>
          </cell>
          <cell r="C195">
            <v>40161.285830000001</v>
          </cell>
        </row>
        <row r="197">
          <cell r="A197">
            <v>4134</v>
          </cell>
          <cell r="B197" t="str">
            <v>Tekoči transferi v državni proračun</v>
          </cell>
          <cell r="C197">
            <v>625.14269999999999</v>
          </cell>
        </row>
        <row r="198">
          <cell r="A198">
            <v>413404</v>
          </cell>
          <cell r="B198" t="str">
            <v>Prispevki za zapos. od nadomestil</v>
          </cell>
          <cell r="C198">
            <v>220.47570000000002</v>
          </cell>
        </row>
        <row r="199">
          <cell r="A199">
            <v>413405</v>
          </cell>
          <cell r="B199" t="str">
            <v>Prisp. za porod. varst. od nadomest</v>
          </cell>
          <cell r="C199">
            <v>404.66699999999997</v>
          </cell>
        </row>
        <row r="201">
          <cell r="A201">
            <v>4135</v>
          </cell>
          <cell r="B201" t="str">
            <v>Tek. plačila drugim izvajal. javnih služb, ki niso posre.pror.uporabniki</v>
          </cell>
          <cell r="C201">
            <v>2681627.4522599997</v>
          </cell>
        </row>
        <row r="202">
          <cell r="A202">
            <v>413500</v>
          </cell>
          <cell r="B202" t="str">
            <v>Tek. plačila drugim izvajal. javnih služb, ki niso posre.pror.uporabniki</v>
          </cell>
          <cell r="C202">
            <v>1458461.2806199999</v>
          </cell>
        </row>
        <row r="203">
          <cell r="A203">
            <v>4135001</v>
          </cell>
          <cell r="B203" t="str">
            <v>- osnovna zdravstvena dejavnost</v>
          </cell>
          <cell r="C203">
            <v>837839.28263000003</v>
          </cell>
        </row>
        <row r="204">
          <cell r="A204">
            <v>4135002</v>
          </cell>
          <cell r="B204" t="str">
            <v>- spec. ambulantna in bolnišnična dejavnost</v>
          </cell>
          <cell r="C204">
            <v>333571.55309999996</v>
          </cell>
        </row>
        <row r="205">
          <cell r="A205">
            <v>4135003</v>
          </cell>
          <cell r="B205" t="str">
            <v>- zdravilišča</v>
          </cell>
          <cell r="C205">
            <v>193549.04791999998</v>
          </cell>
        </row>
        <row r="206">
          <cell r="A206">
            <v>4135005</v>
          </cell>
          <cell r="B206" t="str">
            <v>- socialni zavodi</v>
          </cell>
          <cell r="C206">
            <v>93501.396970000002</v>
          </cell>
        </row>
        <row r="207">
          <cell r="A207">
            <v>4135006</v>
          </cell>
          <cell r="B207" t="str">
            <v>- posebne pravice iz OZZ</v>
          </cell>
          <cell r="C207">
            <v>0</v>
          </cell>
        </row>
        <row r="208">
          <cell r="A208">
            <v>413501</v>
          </cell>
          <cell r="B208" t="str">
            <v>Za zdravila</v>
          </cell>
          <cell r="C208">
            <v>715575.81565999996</v>
          </cell>
        </row>
        <row r="209">
          <cell r="A209">
            <v>413502</v>
          </cell>
          <cell r="B209" t="str">
            <v>Za ortopedske pripomočke</v>
          </cell>
          <cell r="C209">
            <v>507590.35597999999</v>
          </cell>
        </row>
        <row r="210">
          <cell r="A210">
            <v>413503</v>
          </cell>
          <cell r="B210" t="str">
            <v>Za cepiva, transfuzijo krvi in sanitetni material</v>
          </cell>
          <cell r="C210">
            <v>0</v>
          </cell>
        </row>
        <row r="212">
          <cell r="A212">
            <v>414</v>
          </cell>
          <cell r="B212" t="str">
            <v>TEKOČI TRANSFERI V TUJINO</v>
          </cell>
          <cell r="C212">
            <v>57315.855019999995</v>
          </cell>
        </row>
        <row r="214">
          <cell r="A214">
            <v>4142</v>
          </cell>
          <cell r="B214" t="str">
            <v>Tekoči transferi neprofitnim organizacijam v tujini</v>
          </cell>
          <cell r="C214">
            <v>57315.855019999995</v>
          </cell>
        </row>
        <row r="215">
          <cell r="A215">
            <v>414200</v>
          </cell>
          <cell r="B215" t="str">
            <v>Za zdravljenje v tujini</v>
          </cell>
          <cell r="C215">
            <v>56665.541119999994</v>
          </cell>
        </row>
        <row r="216">
          <cell r="A216">
            <v>414201</v>
          </cell>
          <cell r="B216" t="str">
            <v>Iz naslova konvencij z drugimi državami</v>
          </cell>
          <cell r="C216">
            <v>650.31389999999999</v>
          </cell>
        </row>
        <row r="218">
          <cell r="A218">
            <v>4143</v>
          </cell>
          <cell r="B218" t="str">
            <v>Drugi tekoči transferi v tujino</v>
          </cell>
          <cell r="C218">
            <v>0</v>
          </cell>
        </row>
        <row r="220">
          <cell r="A220">
            <v>42</v>
          </cell>
          <cell r="B220" t="str">
            <v xml:space="preserve">INVESTICIJSKI ODHODKI </v>
          </cell>
          <cell r="C220">
            <v>2956.8771699999998</v>
          </cell>
        </row>
        <row r="222">
          <cell r="A222">
            <v>420</v>
          </cell>
          <cell r="B222" t="str">
            <v>NAKUP IN GRADNJA OSNOVNIH SREDSTEV</v>
          </cell>
          <cell r="C222">
            <v>2956.8771699999998</v>
          </cell>
        </row>
        <row r="224">
          <cell r="A224">
            <v>49</v>
          </cell>
          <cell r="B224" t="str">
            <v>PRENOS ODHODKOV IN DRUGIH IZDATKOV</v>
          </cell>
          <cell r="C224">
            <v>0</v>
          </cell>
        </row>
        <row r="226">
          <cell r="A226">
            <v>498</v>
          </cell>
          <cell r="B226" t="str">
            <v>EVIDENČNI PROMET ODHODKOV V BREME REZERVNEGA SKLADA</v>
          </cell>
          <cell r="C226">
            <v>0</v>
          </cell>
        </row>
        <row r="228">
          <cell r="A228" t="str">
            <v>III.</v>
          </cell>
          <cell r="B228" t="str">
            <v>PRESEŽEK/PRIMANJKLJAJ   (I. - II.)</v>
          </cell>
          <cell r="C228">
            <v>349236.67384999245</v>
          </cell>
        </row>
        <row r="229">
          <cell r="B229" t="str">
            <v>(SKUPAJ PRIHODKI MINUS SKUPAJ ODHODKI)</v>
          </cell>
        </row>
        <row r="233">
          <cell r="A233" t="str">
            <v>B.  RAČUN FINANČNIH TERJATEV IN NALOŽB :</v>
          </cell>
        </row>
        <row r="235">
          <cell r="A235" t="str">
            <v>IV.</v>
          </cell>
          <cell r="B235" t="str">
            <v>PREJ. VRAČ. DANIH POSOJIL, PROD. KAP.DEL. (750+751)</v>
          </cell>
          <cell r="C235">
            <v>609.70899999999995</v>
          </cell>
        </row>
        <row r="237">
          <cell r="A237">
            <v>750</v>
          </cell>
          <cell r="B237" t="str">
            <v>PREJETA VRAČILA DANIH POSOJIL</v>
          </cell>
          <cell r="C237">
            <v>609.70899999999995</v>
          </cell>
        </row>
        <row r="238">
          <cell r="A238">
            <v>7500</v>
          </cell>
          <cell r="B238" t="str">
            <v>Prejeta vračila danih posojil - od posameznikov in zasebnikov</v>
          </cell>
          <cell r="C238">
            <v>609.70899999999995</v>
          </cell>
        </row>
        <row r="239">
          <cell r="A239">
            <v>7505</v>
          </cell>
          <cell r="B239" t="str">
            <v>Prejeta vračila danih posojil - od občin</v>
          </cell>
          <cell r="C239">
            <v>0</v>
          </cell>
        </row>
        <row r="240">
          <cell r="A240">
            <v>7507</v>
          </cell>
          <cell r="B240" t="str">
            <v>Prejeta vračila danih posojil - državnemu proračunu</v>
          </cell>
          <cell r="C240">
            <v>0</v>
          </cell>
        </row>
        <row r="242">
          <cell r="A242">
            <v>751</v>
          </cell>
          <cell r="B242" t="str">
            <v>PRODAJA KAPITALSKIH DELEŽEV</v>
          </cell>
          <cell r="C242">
            <v>0</v>
          </cell>
        </row>
        <row r="243">
          <cell r="A243">
            <v>7512</v>
          </cell>
          <cell r="B243" t="str">
            <v>Sredstva, pridobljena s prodajo kapitalskih deležev v privatnih podjetjih</v>
          </cell>
          <cell r="C243">
            <v>0</v>
          </cell>
        </row>
        <row r="245">
          <cell r="A245" t="str">
            <v>V.</v>
          </cell>
          <cell r="B245" t="str">
            <v>DANA POSOJILA, POVEČANJE KAPIT. DEL. (440+441)</v>
          </cell>
          <cell r="C245">
            <v>0</v>
          </cell>
        </row>
        <row r="247">
          <cell r="A247">
            <v>440</v>
          </cell>
          <cell r="B247" t="str">
            <v>DANA POSOJILA</v>
          </cell>
          <cell r="C247">
            <v>0</v>
          </cell>
        </row>
        <row r="248">
          <cell r="A248">
            <v>4400</v>
          </cell>
          <cell r="B248" t="str">
            <v>Dana posojila posameznikom in zasebnikom</v>
          </cell>
          <cell r="C248">
            <v>0</v>
          </cell>
        </row>
        <row r="249">
          <cell r="A249">
            <v>4405</v>
          </cell>
          <cell r="B249" t="str">
            <v>Dana posojila občinam</v>
          </cell>
          <cell r="C249">
            <v>0</v>
          </cell>
        </row>
        <row r="250">
          <cell r="A250">
            <v>4407</v>
          </cell>
          <cell r="B250" t="str">
            <v>Dana posojila državnemu proračunu</v>
          </cell>
          <cell r="C250">
            <v>0</v>
          </cell>
        </row>
        <row r="252">
          <cell r="A252">
            <v>441</v>
          </cell>
          <cell r="B252" t="str">
            <v>POVEČANJE KAPITALSKIH DELEŽEV IN NALOŽB</v>
          </cell>
          <cell r="C252">
            <v>0</v>
          </cell>
        </row>
        <row r="254">
          <cell r="A254" t="str">
            <v>VI.</v>
          </cell>
          <cell r="B254" t="str">
            <v>PREJETA - DANA POSOJILA, SPREM. KAP. DEL. (IV. - V.)</v>
          </cell>
          <cell r="C254">
            <v>609.70899999999995</v>
          </cell>
        </row>
        <row r="258">
          <cell r="A258" t="str">
            <v>C.  RAČUN FINANCIRANJA :</v>
          </cell>
        </row>
        <row r="260">
          <cell r="A260" t="str">
            <v>VII.</v>
          </cell>
          <cell r="B260" t="str">
            <v>ZADOLŽEVANJE</v>
          </cell>
          <cell r="C260">
            <v>27094000</v>
          </cell>
        </row>
        <row r="262">
          <cell r="A262">
            <v>500</v>
          </cell>
          <cell r="B262" t="str">
            <v>DOMAČE ZADOLŽEVANJE</v>
          </cell>
          <cell r="C262">
            <v>27094000</v>
          </cell>
        </row>
        <row r="263">
          <cell r="A263">
            <v>5001</v>
          </cell>
          <cell r="B263" t="str">
            <v>Najeti krediti pri poslovnih bankah</v>
          </cell>
          <cell r="C263">
            <v>11800000</v>
          </cell>
        </row>
        <row r="264">
          <cell r="A264">
            <v>5002</v>
          </cell>
          <cell r="B264" t="str">
            <v>Najeti krediti pri drugih finančnih institucijah</v>
          </cell>
          <cell r="C264">
            <v>0</v>
          </cell>
        </row>
        <row r="265">
          <cell r="A265">
            <v>5003</v>
          </cell>
          <cell r="B265" t="str">
            <v>Najeti krediti pri drugih domačih kreditodajalcih</v>
          </cell>
          <cell r="C265">
            <v>15294000</v>
          </cell>
        </row>
        <row r="267">
          <cell r="A267" t="str">
            <v>VIII.</v>
          </cell>
          <cell r="B267" t="str">
            <v>ODPLAČILA DOLGA</v>
          </cell>
          <cell r="C267">
            <v>27525000</v>
          </cell>
        </row>
        <row r="269">
          <cell r="A269">
            <v>550</v>
          </cell>
          <cell r="B269" t="str">
            <v>ODPLAČILA DOMAČEGA DOLGA</v>
          </cell>
          <cell r="C269">
            <v>27525000</v>
          </cell>
        </row>
        <row r="270">
          <cell r="A270">
            <v>5501</v>
          </cell>
          <cell r="B270" t="str">
            <v>Odplačila kreditov poslovnim bankam</v>
          </cell>
          <cell r="C270">
            <v>8700000</v>
          </cell>
        </row>
        <row r="271">
          <cell r="A271">
            <v>5502</v>
          </cell>
          <cell r="B271" t="str">
            <v>Odplačila kreditov drugim finančnim institucijam</v>
          </cell>
          <cell r="C271">
            <v>0</v>
          </cell>
        </row>
        <row r="272">
          <cell r="A272">
            <v>5503</v>
          </cell>
          <cell r="B272" t="str">
            <v>Odplačila kreditov drugim domačim kreditodajalcem</v>
          </cell>
          <cell r="C272">
            <v>18825000</v>
          </cell>
        </row>
        <row r="275">
          <cell r="A275" t="str">
            <v>IX</v>
          </cell>
          <cell r="B275" t="str">
            <v>NETO ZADOLŽEVANJE   (VII. - VIII.)</v>
          </cell>
          <cell r="C275">
            <v>-431000</v>
          </cell>
        </row>
        <row r="277">
          <cell r="A277" t="str">
            <v>X</v>
          </cell>
          <cell r="B277" t="str">
            <v>POVEČ./ZMANJ. SRED. NA RAČUNIH (I+IV+VII-II-V-VIII)</v>
          </cell>
          <cell r="C277">
            <v>-81153.617150008678</v>
          </cell>
        </row>
        <row r="279">
          <cell r="A279" t="str">
            <v>XII.</v>
          </cell>
          <cell r="B279" t="str">
            <v>STANJE SRED. NA RAČ. ZAV. KONEC PRET. MESECA</v>
          </cell>
        </row>
      </sheetData>
      <sheetData sheetId="3">
        <row r="1">
          <cell r="A1" t="str">
            <v>Zavod za zdravstveno zavarovanje Slovenije</v>
          </cell>
        </row>
        <row r="4">
          <cell r="A4" t="str">
            <v xml:space="preserve">A.  BILANCA PRIHODKOV IN ODHODKOV </v>
          </cell>
        </row>
        <row r="5">
          <cell r="D5" t="str">
            <v>v tisoč SIT</v>
          </cell>
        </row>
        <row r="6">
          <cell r="C6" t="str">
            <v>Februrar</v>
          </cell>
          <cell r="D6" t="str">
            <v>I-II</v>
          </cell>
        </row>
        <row r="7">
          <cell r="C7">
            <v>2004</v>
          </cell>
          <cell r="D7">
            <v>2004</v>
          </cell>
        </row>
        <row r="8">
          <cell r="A8" t="str">
            <v>I.</v>
          </cell>
          <cell r="B8" t="str">
            <v>SKUPAJ PRIHODKI (70+71+72+73+74)</v>
          </cell>
          <cell r="C8">
            <v>31003297.308010012</v>
          </cell>
          <cell r="D8">
            <v>61958847.951200008</v>
          </cell>
        </row>
        <row r="10">
          <cell r="B10" t="str">
            <v>TEKOČI PRIHODKI (70+71)</v>
          </cell>
          <cell r="C10">
            <v>24980321.319640007</v>
          </cell>
          <cell r="D10">
            <v>50023503.433140002</v>
          </cell>
        </row>
        <row r="12">
          <cell r="A12">
            <v>70</v>
          </cell>
          <cell r="B12" t="str">
            <v>DAVČNI PRIHODKI (DAVKI IN PRISPEVKI)</v>
          </cell>
          <cell r="C12">
            <v>24808445.312790003</v>
          </cell>
          <cell r="D12">
            <v>49689442.68959</v>
          </cell>
        </row>
        <row r="14">
          <cell r="A14">
            <v>701</v>
          </cell>
          <cell r="B14" t="str">
            <v>PRISPEVKI ZA SOCIALNO VARNOST</v>
          </cell>
          <cell r="C14">
            <v>24808445.312790003</v>
          </cell>
          <cell r="D14">
            <v>49689442.68959</v>
          </cell>
        </row>
        <row r="16">
          <cell r="A16">
            <v>7010</v>
          </cell>
          <cell r="B16" t="str">
            <v>Prispevki zaposlenih</v>
          </cell>
          <cell r="C16">
            <v>10895621.2104</v>
          </cell>
          <cell r="D16">
            <v>21884420.286249999</v>
          </cell>
        </row>
        <row r="17">
          <cell r="A17">
            <v>701006</v>
          </cell>
          <cell r="B17" t="str">
            <v>Prispevek za ZZ - od zaposlenih pri pravnih osebah</v>
          </cell>
          <cell r="C17">
            <v>10293261.909659998</v>
          </cell>
          <cell r="D17">
            <v>20734128.481709998</v>
          </cell>
        </row>
        <row r="18">
          <cell r="A18">
            <v>701007</v>
          </cell>
          <cell r="B18" t="str">
            <v>Prispevek za ZZ - od zaposlenih pri fizičnih osebah</v>
          </cell>
          <cell r="C18">
            <v>600509.39749999996</v>
          </cell>
          <cell r="D18">
            <v>1144454.21832</v>
          </cell>
        </row>
        <row r="19">
          <cell r="A19">
            <v>701008</v>
          </cell>
          <cell r="B19" t="str">
            <v>Prispevek za ZZ - od zaposlenih pri tujem delodajalcu</v>
          </cell>
          <cell r="C19">
            <v>1849.9032400000001</v>
          </cell>
          <cell r="D19">
            <v>5837.5862200000001</v>
          </cell>
        </row>
        <row r="21">
          <cell r="A21">
            <v>7011</v>
          </cell>
          <cell r="B21" t="str">
            <v>Prispevki delodajalcev</v>
          </cell>
          <cell r="C21">
            <v>12108240.674829997</v>
          </cell>
          <cell r="D21">
            <v>24346452.377109997</v>
          </cell>
        </row>
        <row r="22">
          <cell r="A22">
            <v>701109</v>
          </cell>
          <cell r="B22" t="str">
            <v>Prispevek za ZZ - za zaposlene pri pravnih osebah</v>
          </cell>
          <cell r="C22">
            <v>10627829.903999997</v>
          </cell>
          <cell r="D22">
            <v>21397213.703029998</v>
          </cell>
        </row>
        <row r="23">
          <cell r="A23">
            <v>701110</v>
          </cell>
          <cell r="B23" t="str">
            <v>Prispevek za poškodbe pri delu in poklicne bolezni</v>
          </cell>
          <cell r="C23">
            <v>972002.23508000001</v>
          </cell>
          <cell r="D23">
            <v>1946985.84173</v>
          </cell>
        </row>
        <row r="24">
          <cell r="A24">
            <v>701113</v>
          </cell>
          <cell r="B24" t="str">
            <v>Prispevek za ZZ za zaposlene pri fizičnih osebah</v>
          </cell>
          <cell r="C24">
            <v>508408.53575000004</v>
          </cell>
          <cell r="D24">
            <v>1002252.83235</v>
          </cell>
        </row>
        <row r="26">
          <cell r="A26">
            <v>7012</v>
          </cell>
          <cell r="B26" t="str">
            <v>Prispevki samozaposlenih</v>
          </cell>
          <cell r="C26">
            <v>1325791.49071</v>
          </cell>
          <cell r="D26">
            <v>2512347.7714</v>
          </cell>
        </row>
        <row r="27">
          <cell r="A27">
            <v>701207</v>
          </cell>
          <cell r="B27" t="str">
            <v>Prispevek za ZZ - kmetov, od katastrskega dohodka</v>
          </cell>
          <cell r="C27">
            <v>61941.552159999999</v>
          </cell>
          <cell r="D27">
            <v>74116.57432</v>
          </cell>
        </row>
        <row r="28">
          <cell r="A28">
            <v>701208</v>
          </cell>
          <cell r="B28" t="str">
            <v>Prispevek za ZZ - kmetov, od osnove za pokojninsko in invalidsko zav.</v>
          </cell>
          <cell r="C28">
            <v>7053.9015999999992</v>
          </cell>
          <cell r="D28">
            <v>17737.159039999999</v>
          </cell>
        </row>
        <row r="29">
          <cell r="A29">
            <v>701209</v>
          </cell>
          <cell r="B29" t="str">
            <v>Prispevek za ZZ - oseb, ki plačujejo prispevek v pavšalu</v>
          </cell>
          <cell r="C29">
            <v>9959.9229100000011</v>
          </cell>
          <cell r="D29">
            <v>22557.174050000001</v>
          </cell>
        </row>
        <row r="30">
          <cell r="A30">
            <v>701210</v>
          </cell>
          <cell r="B30" t="str">
            <v>Prispevek za ZZ - oseb, ki niso zavarovane iz drugih naslovov</v>
          </cell>
          <cell r="C30">
            <v>68938.568770000013</v>
          </cell>
          <cell r="D30">
            <v>134559.6441</v>
          </cell>
        </row>
        <row r="31">
          <cell r="A31">
            <v>701211</v>
          </cell>
          <cell r="B31" t="str">
            <v>Prispevek za poškodbe pri delu in poklicne bolezni kmetov</v>
          </cell>
          <cell r="C31">
            <v>4640.5226699999994</v>
          </cell>
          <cell r="D31">
            <v>10369.69153</v>
          </cell>
        </row>
        <row r="32">
          <cell r="A32">
            <v>701212</v>
          </cell>
          <cell r="B32" t="str">
            <v>Pavšal za poškodbe pri delu in poklicne bolezni</v>
          </cell>
          <cell r="C32">
            <v>88560.52072</v>
          </cell>
          <cell r="D32">
            <v>153539.47618</v>
          </cell>
        </row>
        <row r="33">
          <cell r="A33">
            <v>701213</v>
          </cell>
          <cell r="B33" t="str">
            <v>Prispevek za ZZ - oseb, ki sam. opr. dej. - od zavarovalne osnove</v>
          </cell>
          <cell r="C33">
            <v>595672.85964999988</v>
          </cell>
          <cell r="D33">
            <v>1126871.4968099999</v>
          </cell>
        </row>
        <row r="34">
          <cell r="A34">
            <v>701214</v>
          </cell>
          <cell r="B34" t="str">
            <v>Prispevek za ZZ - oseb, ki sam. opr. dej. - iz zavarovalne osnove</v>
          </cell>
          <cell r="C34">
            <v>489023.64223</v>
          </cell>
          <cell r="D34">
            <v>972596.55536999996</v>
          </cell>
        </row>
        <row r="36">
          <cell r="A36">
            <v>7013</v>
          </cell>
          <cell r="B36" t="str">
            <v>Ostali prispevki za socialno varnost</v>
          </cell>
          <cell r="C36">
            <v>478791.93685</v>
          </cell>
          <cell r="D36">
            <v>946222.25482999999</v>
          </cell>
        </row>
        <row r="37">
          <cell r="A37">
            <v>701303</v>
          </cell>
          <cell r="B37" t="str">
            <v>Zamudne obresti iz naslova prispevkov za ZZ</v>
          </cell>
          <cell r="C37">
            <v>50337.099490000001</v>
          </cell>
          <cell r="D37">
            <v>106403.01436</v>
          </cell>
        </row>
        <row r="38">
          <cell r="A38">
            <v>701304</v>
          </cell>
          <cell r="B38" t="str">
            <v>Pozneje plačani odloženi prispevki za socialno varnost</v>
          </cell>
          <cell r="C38">
            <v>0</v>
          </cell>
          <cell r="D38">
            <v>0</v>
          </cell>
        </row>
        <row r="39">
          <cell r="A39">
            <v>701305</v>
          </cell>
          <cell r="B39" t="str">
            <v>Pozneje plačani ukinjeni prispevki za socialno varnost</v>
          </cell>
          <cell r="C39">
            <v>81597.918279999983</v>
          </cell>
          <cell r="D39">
            <v>155256.44316999998</v>
          </cell>
        </row>
        <row r="40">
          <cell r="A40">
            <v>701310</v>
          </cell>
          <cell r="B40" t="str">
            <v>Prisp. deloj. za ZZ nadom za porod.</v>
          </cell>
          <cell r="C40">
            <v>193056.21904999999</v>
          </cell>
          <cell r="D40">
            <v>382092.25745999999</v>
          </cell>
        </row>
        <row r="41">
          <cell r="A41">
            <v>701314</v>
          </cell>
          <cell r="B41" t="str">
            <v>Prisp. deloj. za ZZ nadom. za boleznin</v>
          </cell>
          <cell r="C41">
            <v>23250.147299999997</v>
          </cell>
          <cell r="D41">
            <v>48987.881099999999</v>
          </cell>
        </row>
        <row r="42">
          <cell r="A42">
            <v>701318</v>
          </cell>
          <cell r="B42" t="str">
            <v>Prisp. deloj. za ZZ nadom. za brezpos.</v>
          </cell>
          <cell r="C42">
            <v>130550.55273000001</v>
          </cell>
          <cell r="D42">
            <v>253482.65874000001</v>
          </cell>
        </row>
        <row r="43">
          <cell r="A43">
            <v>701320</v>
          </cell>
          <cell r="B43" t="str">
            <v>Prisp. deloj. za ZZ nadom. za inval.</v>
          </cell>
          <cell r="D43">
            <v>0</v>
          </cell>
        </row>
        <row r="45">
          <cell r="A45">
            <v>71</v>
          </cell>
          <cell r="B45" t="str">
            <v>NEDAVČNI PRIHODKI (710+712+713+714)</v>
          </cell>
          <cell r="C45">
            <v>171876.00685000001</v>
          </cell>
          <cell r="D45">
            <v>334060.74355000001</v>
          </cell>
        </row>
        <row r="47">
          <cell r="A47">
            <v>710</v>
          </cell>
          <cell r="B47" t="str">
            <v>UDELEŽBA NA DOBIČKU IN DOHODKI OD PREMOŽENJA</v>
          </cell>
          <cell r="C47">
            <v>13298.686229999999</v>
          </cell>
          <cell r="D47">
            <v>31382.435160000001</v>
          </cell>
        </row>
        <row r="48">
          <cell r="A48">
            <v>7100</v>
          </cell>
          <cell r="B48" t="str">
            <v>Udeležba na dobičku jav. podjetij in jav. finančnih institucij</v>
          </cell>
          <cell r="C48">
            <v>0</v>
          </cell>
          <cell r="D48">
            <v>0</v>
          </cell>
        </row>
        <row r="49">
          <cell r="A49">
            <v>7101</v>
          </cell>
          <cell r="B49" t="str">
            <v>Prihodki od udeležbe na dobičku drugih podjetij in finan. inst.</v>
          </cell>
          <cell r="C49">
            <v>0</v>
          </cell>
          <cell r="D49">
            <v>0</v>
          </cell>
        </row>
        <row r="50">
          <cell r="A50">
            <v>7102</v>
          </cell>
          <cell r="B50" t="str">
            <v xml:space="preserve">Prihodki od obresti </v>
          </cell>
          <cell r="C50">
            <v>4094.8636799999995</v>
          </cell>
          <cell r="D50">
            <v>9296.5317500000001</v>
          </cell>
        </row>
        <row r="51">
          <cell r="A51">
            <v>7103</v>
          </cell>
          <cell r="B51" t="str">
            <v>Prihodki od premoženja</v>
          </cell>
          <cell r="C51">
            <v>9203.822549999999</v>
          </cell>
          <cell r="D51">
            <v>22085.903409999999</v>
          </cell>
        </row>
        <row r="53">
          <cell r="A53">
            <v>712</v>
          </cell>
          <cell r="B53" t="str">
            <v>DENARNE KAZNI</v>
          </cell>
          <cell r="C53">
            <v>2073.6034999999993</v>
          </cell>
          <cell r="D53">
            <v>5416.9643499999993</v>
          </cell>
        </row>
        <row r="54">
          <cell r="A54">
            <v>7120</v>
          </cell>
          <cell r="B54" t="str">
            <v>Denarne kazni</v>
          </cell>
          <cell r="C54">
            <v>2073.6034999999993</v>
          </cell>
          <cell r="D54">
            <v>5416.9643499999993</v>
          </cell>
        </row>
        <row r="56">
          <cell r="A56">
            <v>713</v>
          </cell>
          <cell r="B56" t="str">
            <v>PRIHODKI OD PRODAJE BLAGA IN STORITEV</v>
          </cell>
          <cell r="C56">
            <v>91447.236090000006</v>
          </cell>
          <cell r="D56">
            <v>172997.28904</v>
          </cell>
        </row>
        <row r="57">
          <cell r="A57">
            <v>7130</v>
          </cell>
          <cell r="B57" t="str">
            <v>Prihodki od prodaje blaga in storitev</v>
          </cell>
          <cell r="C57">
            <v>91447.236090000006</v>
          </cell>
          <cell r="D57">
            <v>172997.28904</v>
          </cell>
        </row>
        <row r="59">
          <cell r="A59">
            <v>714</v>
          </cell>
          <cell r="B59" t="str">
            <v>DRUGI NEDAVČNI PRIHODKI</v>
          </cell>
          <cell r="C59">
            <v>65056.481029999995</v>
          </cell>
          <cell r="D59">
            <v>124264.05499999999</v>
          </cell>
        </row>
        <row r="60">
          <cell r="A60">
            <v>7141</v>
          </cell>
          <cell r="B60" t="str">
            <v>Drugi nedavčni prihodki</v>
          </cell>
          <cell r="C60">
            <v>65056.481029999995</v>
          </cell>
          <cell r="D60">
            <v>124264.05499999999</v>
          </cell>
        </row>
        <row r="61">
          <cell r="A61">
            <v>714100</v>
          </cell>
          <cell r="B61" t="str">
            <v>Drugi nedavčni prihodki</v>
          </cell>
          <cell r="C61">
            <v>2856.0606400000006</v>
          </cell>
          <cell r="D61">
            <v>7443.1209000000008</v>
          </cell>
        </row>
        <row r="62">
          <cell r="A62">
            <v>714103</v>
          </cell>
          <cell r="B62" t="str">
            <v>Prihodki iz naslova konvencij z drugimi državami</v>
          </cell>
          <cell r="C62">
            <v>0</v>
          </cell>
          <cell r="D62">
            <v>0</v>
          </cell>
        </row>
        <row r="63">
          <cell r="A63">
            <v>714104</v>
          </cell>
          <cell r="B63" t="str">
            <v>Prihodki iz naslova regresnih zahtevkov</v>
          </cell>
          <cell r="C63">
            <v>62014.090560000004</v>
          </cell>
          <cell r="D63">
            <v>114879.35347</v>
          </cell>
        </row>
        <row r="64">
          <cell r="A64">
            <v>714199</v>
          </cell>
          <cell r="B64" t="str">
            <v>Drugi izredni nedavčni prihodki</v>
          </cell>
          <cell r="C64">
            <v>186.3298299999999</v>
          </cell>
          <cell r="D64">
            <v>1941.5806299999999</v>
          </cell>
        </row>
        <row r="66">
          <cell r="A66">
            <v>72</v>
          </cell>
          <cell r="B66" t="str">
            <v>KAPITALSKI PRIHODKI (720+722)</v>
          </cell>
          <cell r="C66">
            <v>16633.67585</v>
          </cell>
          <cell r="D66">
            <v>17603.402969999999</v>
          </cell>
        </row>
        <row r="68">
          <cell r="A68">
            <v>720</v>
          </cell>
          <cell r="B68" t="str">
            <v>PRIHODKI OD PRODAJE OSNOVNIH SREDSTEV</v>
          </cell>
          <cell r="C68">
            <v>16633.67585</v>
          </cell>
          <cell r="D68">
            <v>17603.402969999999</v>
          </cell>
        </row>
        <row r="69">
          <cell r="A69">
            <v>7200</v>
          </cell>
          <cell r="B69" t="str">
            <v>Prihodki od prodaje zgradb in prostorov</v>
          </cell>
          <cell r="C69">
            <v>16633.67585</v>
          </cell>
          <cell r="D69">
            <v>17570.2363</v>
          </cell>
        </row>
        <row r="70">
          <cell r="A70">
            <v>7201</v>
          </cell>
          <cell r="B70" t="str">
            <v>Prihodki od prodaje prevoznih sredstev</v>
          </cell>
          <cell r="C70">
            <v>0</v>
          </cell>
          <cell r="D70">
            <v>0</v>
          </cell>
        </row>
        <row r="71">
          <cell r="A71">
            <v>7202</v>
          </cell>
          <cell r="B71" t="str">
            <v>Prihodki od prodaje opreme</v>
          </cell>
          <cell r="C71">
            <v>0</v>
          </cell>
          <cell r="D71">
            <v>33.166669999999996</v>
          </cell>
        </row>
        <row r="72">
          <cell r="A72">
            <v>7203</v>
          </cell>
          <cell r="B72" t="str">
            <v>Prihodki od prodaje drugih osnovnih sredstev</v>
          </cell>
          <cell r="C72">
            <v>0</v>
          </cell>
          <cell r="D72">
            <v>0</v>
          </cell>
        </row>
        <row r="74">
          <cell r="A74">
            <v>722</v>
          </cell>
          <cell r="B74" t="str">
            <v>PRIHODKI OD PRODAJE ZEMLJIŠČ IN NEOPREDM. DOLG. SRED.</v>
          </cell>
          <cell r="C74">
            <v>0</v>
          </cell>
          <cell r="D74">
            <v>0</v>
          </cell>
        </row>
        <row r="76">
          <cell r="A76">
            <v>73</v>
          </cell>
          <cell r="B76" t="str">
            <v>PREJETE DONACIJE (730+731)</v>
          </cell>
          <cell r="C76">
            <v>0</v>
          </cell>
          <cell r="D76">
            <v>28000</v>
          </cell>
        </row>
        <row r="78">
          <cell r="A78">
            <v>730</v>
          </cell>
          <cell r="B78" t="str">
            <v>PREJETE DONACIJE IZ DOMAČIH VIROV</v>
          </cell>
          <cell r="C78">
            <v>0</v>
          </cell>
          <cell r="D78">
            <v>28000</v>
          </cell>
        </row>
        <row r="79">
          <cell r="A79">
            <v>731</v>
          </cell>
          <cell r="B79" t="str">
            <v>PREJETE DONACIJE IZ TUJINE</v>
          </cell>
          <cell r="C79">
            <v>0</v>
          </cell>
          <cell r="D79">
            <v>0</v>
          </cell>
        </row>
        <row r="81">
          <cell r="A81">
            <v>74</v>
          </cell>
          <cell r="B81" t="str">
            <v>TRANSFERNI PRIHODKI</v>
          </cell>
          <cell r="C81">
            <v>6006342.312520002</v>
          </cell>
          <cell r="D81">
            <v>11889741.115090001</v>
          </cell>
        </row>
        <row r="83">
          <cell r="A83">
            <v>740</v>
          </cell>
          <cell r="B83" t="str">
            <v>TRANSFERNI PRIHODKI IZ DRUGIH JAVNOFINANČNIH INST.</v>
          </cell>
          <cell r="C83">
            <v>6006342.312520002</v>
          </cell>
          <cell r="D83">
            <v>11889741.115090001</v>
          </cell>
        </row>
        <row r="84">
          <cell r="A84">
            <v>7400</v>
          </cell>
          <cell r="B84" t="str">
            <v>Prejeta sredstva iz državnega proračuna</v>
          </cell>
          <cell r="C84">
            <v>335898.27539999998</v>
          </cell>
          <cell r="D84">
            <v>660260.27223</v>
          </cell>
        </row>
        <row r="85">
          <cell r="A85">
            <v>740000</v>
          </cell>
          <cell r="B85" t="str">
            <v>Prejeta sredstva iz naslova tekočih obveznosti državnega proračuna</v>
          </cell>
          <cell r="C85">
            <v>0</v>
          </cell>
          <cell r="D85">
            <v>0</v>
          </cell>
        </row>
        <row r="86">
          <cell r="A86">
            <v>740003</v>
          </cell>
          <cell r="B86" t="str">
            <v>Prejeta sred. iz drž. prorač. iz naslova prisp. za ZZ določenih oseb</v>
          </cell>
          <cell r="C86">
            <v>10977.7898</v>
          </cell>
          <cell r="D86">
            <v>22221.0769</v>
          </cell>
        </row>
        <row r="87">
          <cell r="A87">
            <v>740004</v>
          </cell>
          <cell r="B87" t="str">
            <v>Druga prejeta sredstva iz državnega proračuna za tekočo porabo</v>
          </cell>
          <cell r="C87">
            <v>0</v>
          </cell>
          <cell r="D87">
            <v>0</v>
          </cell>
        </row>
        <row r="88">
          <cell r="A88">
            <v>740007</v>
          </cell>
          <cell r="B88" t="str">
            <v>Prisp. delod. za ZZ nadom. porodniško</v>
          </cell>
          <cell r="C88">
            <v>190265.03</v>
          </cell>
          <cell r="D88">
            <v>376594.18099999998</v>
          </cell>
        </row>
        <row r="89">
          <cell r="A89">
            <v>740011</v>
          </cell>
          <cell r="B89" t="str">
            <v>Prisp. delod. za ZZ nadom. za brezposeln.</v>
          </cell>
          <cell r="C89">
            <v>134655.45559999999</v>
          </cell>
          <cell r="D89">
            <v>261453.06033000001</v>
          </cell>
        </row>
        <row r="90">
          <cell r="A90">
            <v>740015</v>
          </cell>
          <cell r="B90" t="str">
            <v xml:space="preserve">Prisp. delod. za pošk. pri delu in pokl. bolezni za vojaške obv. </v>
          </cell>
          <cell r="C90">
            <v>0</v>
          </cell>
          <cell r="D90">
            <v>-8.0459999999999994</v>
          </cell>
        </row>
        <row r="92">
          <cell r="A92">
            <v>7401</v>
          </cell>
          <cell r="B92" t="str">
            <v>Prejeta sredstva iz proračunov lokalnih skupnosti</v>
          </cell>
          <cell r="C92">
            <v>393912.10405999998</v>
          </cell>
          <cell r="D92">
            <v>699386.70105999999</v>
          </cell>
        </row>
        <row r="93">
          <cell r="A93">
            <v>740102</v>
          </cell>
          <cell r="B93" t="str">
            <v>Prejeta sredstva iz občinskih proračunov - prispevki za ZZ dol. oseb</v>
          </cell>
          <cell r="C93">
            <v>393912.10405999998</v>
          </cell>
          <cell r="D93">
            <v>699386.70105999999</v>
          </cell>
        </row>
        <row r="95">
          <cell r="A95">
            <v>7402</v>
          </cell>
          <cell r="B95" t="str">
            <v>Prejeta sredstva iz skladov socialnega zavarovanja</v>
          </cell>
          <cell r="C95">
            <v>5276531.9330600016</v>
          </cell>
          <cell r="D95">
            <v>10530094.141800001</v>
          </cell>
        </row>
        <row r="96">
          <cell r="A96">
            <v>740202</v>
          </cell>
          <cell r="B96" t="str">
            <v>Prejeta sredstva iz ZPIZ iz naslova prispevka za ZZ upokojencev</v>
          </cell>
          <cell r="C96">
            <v>5068126.4440400004</v>
          </cell>
          <cell r="D96">
            <v>10114108.32753</v>
          </cell>
        </row>
        <row r="97">
          <cell r="A97">
            <v>740204</v>
          </cell>
          <cell r="B97" t="str">
            <v>Prisp. delod. za ZZ nadom. boleznin</v>
          </cell>
          <cell r="C97">
            <v>23915.661399999997</v>
          </cell>
          <cell r="D97">
            <v>50392.002999999997</v>
          </cell>
        </row>
        <row r="98">
          <cell r="A98">
            <v>740207</v>
          </cell>
          <cell r="B98" t="str">
            <v>Prisp. delod. za ZZ nadom.iz inval.zavar.</v>
          </cell>
          <cell r="C98">
            <v>184489.82762</v>
          </cell>
          <cell r="D98">
            <v>365593.81127000001</v>
          </cell>
        </row>
        <row r="102">
          <cell r="A102" t="str">
            <v xml:space="preserve">II. </v>
          </cell>
          <cell r="B102" t="str">
            <v>SKUPAJ ODHODKI (40+41+42+49)</v>
          </cell>
          <cell r="C102">
            <v>34708066.476709984</v>
          </cell>
          <cell r="D102">
            <v>65314380.446049988</v>
          </cell>
        </row>
        <row r="104">
          <cell r="A104">
            <v>40</v>
          </cell>
          <cell r="B104" t="str">
            <v>TEKOČI ODHODKI (400+401+402+403+404+409)</v>
          </cell>
          <cell r="C104">
            <v>930847.39677000011</v>
          </cell>
          <cell r="D104">
            <v>1919178.5286700001</v>
          </cell>
        </row>
        <row r="106">
          <cell r="A106">
            <v>400</v>
          </cell>
          <cell r="B106" t="str">
            <v>PLAČE IN DRUGI IZDATKI ZAPOSLENIM</v>
          </cell>
          <cell r="C106">
            <v>327130.77929000021</v>
          </cell>
          <cell r="D106">
            <v>654494.46680000017</v>
          </cell>
        </row>
        <row r="107">
          <cell r="A107">
            <v>4000</v>
          </cell>
          <cell r="B107" t="str">
            <v>Plače in dodatki</v>
          </cell>
          <cell r="C107">
            <v>300856.16429000004</v>
          </cell>
          <cell r="D107">
            <v>599776.04125000001</v>
          </cell>
        </row>
        <row r="108">
          <cell r="A108">
            <v>4001</v>
          </cell>
          <cell r="B108" t="str">
            <v>Regres za letni dopust</v>
          </cell>
          <cell r="C108">
            <v>50.372400000000027</v>
          </cell>
          <cell r="D108">
            <v>446.88240000000002</v>
          </cell>
        </row>
        <row r="109">
          <cell r="A109">
            <v>4002</v>
          </cell>
          <cell r="B109" t="str">
            <v>Povračila in nadomestila</v>
          </cell>
          <cell r="C109">
            <v>25205.665799999999</v>
          </cell>
          <cell r="D109">
            <v>50382.69975</v>
          </cell>
        </row>
        <row r="110">
          <cell r="A110">
            <v>4003</v>
          </cell>
          <cell r="B110" t="str">
            <v>Sredstva za delovno uspešnost</v>
          </cell>
          <cell r="C110">
            <v>563.37109999999996</v>
          </cell>
          <cell r="D110">
            <v>1112.2302999999999</v>
          </cell>
        </row>
        <row r="111">
          <cell r="A111">
            <v>4004</v>
          </cell>
          <cell r="B111" t="str">
            <v>Sredstva za nadurno delo</v>
          </cell>
          <cell r="C111">
            <v>344.4976999999999</v>
          </cell>
          <cell r="D111">
            <v>897.54409999999996</v>
          </cell>
        </row>
        <row r="112">
          <cell r="A112">
            <v>4005</v>
          </cell>
          <cell r="B112" t="str">
            <v>Plače za delo nerezidentov po pogodbi</v>
          </cell>
          <cell r="C112">
            <v>0</v>
          </cell>
          <cell r="D112">
            <v>0</v>
          </cell>
        </row>
        <row r="113">
          <cell r="A113">
            <v>4009</v>
          </cell>
          <cell r="B113" t="str">
            <v>Drugi izdatki zaposlenim</v>
          </cell>
          <cell r="C113">
            <v>110.70799999999986</v>
          </cell>
          <cell r="D113">
            <v>1879.069</v>
          </cell>
        </row>
        <row r="115">
          <cell r="A115">
            <v>401</v>
          </cell>
          <cell r="B115" t="str">
            <v>PRISPEVKI DELODAJALCEV ZA SOCIALNO VARNOST</v>
          </cell>
          <cell r="C115">
            <v>48449.323380000009</v>
          </cell>
          <cell r="D115">
            <v>96669.209980000014</v>
          </cell>
        </row>
        <row r="116">
          <cell r="A116">
            <v>4010</v>
          </cell>
          <cell r="B116" t="str">
            <v>Prispevki za PIZ</v>
          </cell>
          <cell r="C116">
            <v>26636.394099999998</v>
          </cell>
          <cell r="D116">
            <v>53146.750079999998</v>
          </cell>
        </row>
        <row r="117">
          <cell r="A117">
            <v>4011</v>
          </cell>
          <cell r="B117" t="str">
            <v>Prispevek za ZZ</v>
          </cell>
          <cell r="C117">
            <v>21339.158010000003</v>
          </cell>
          <cell r="D117">
            <v>42577.323280000004</v>
          </cell>
        </row>
        <row r="118">
          <cell r="A118">
            <v>4012</v>
          </cell>
          <cell r="B118" t="str">
            <v>Prispevek za zaposlovanje</v>
          </cell>
          <cell r="C118">
            <v>180.57509999999999</v>
          </cell>
          <cell r="D118">
            <v>360.29311000000001</v>
          </cell>
        </row>
        <row r="119">
          <cell r="A119">
            <v>4013</v>
          </cell>
          <cell r="B119" t="str">
            <v>Prispevek za starševsko varstvo</v>
          </cell>
          <cell r="C119">
            <v>293.19617</v>
          </cell>
          <cell r="D119">
            <v>584.84351000000004</v>
          </cell>
        </row>
        <row r="120">
          <cell r="A120">
            <v>4015</v>
          </cell>
          <cell r="B120" t="str">
            <v>Premije kolektivnega DPZ</v>
          </cell>
          <cell r="D120">
            <v>0</v>
          </cell>
        </row>
        <row r="122">
          <cell r="A122">
            <v>402</v>
          </cell>
          <cell r="B122" t="str">
            <v>IZDATKI ZA BLAGO IN STORITVE</v>
          </cell>
          <cell r="C122">
            <v>534346.99132000003</v>
          </cell>
          <cell r="D122">
            <v>835584.03243999998</v>
          </cell>
        </row>
        <row r="123">
          <cell r="A123">
            <v>4020</v>
          </cell>
          <cell r="B123" t="str">
            <v>Pisarniški in splošni material in storitve</v>
          </cell>
          <cell r="C123">
            <v>74290.218580000001</v>
          </cell>
          <cell r="D123">
            <v>104398.69</v>
          </cell>
        </row>
        <row r="124">
          <cell r="A124">
            <v>4021</v>
          </cell>
          <cell r="B124" t="str">
            <v>Posebni material in storitve</v>
          </cell>
          <cell r="C124">
            <v>772.67254000000003</v>
          </cell>
          <cell r="D124">
            <v>1391.4447</v>
          </cell>
        </row>
        <row r="125">
          <cell r="A125">
            <v>4022</v>
          </cell>
          <cell r="B125" t="str">
            <v>Energija, voda, komunalne storitve in komunikacije</v>
          </cell>
          <cell r="C125">
            <v>51548.396970000009</v>
          </cell>
          <cell r="D125">
            <v>105557.81376</v>
          </cell>
        </row>
        <row r="126">
          <cell r="A126">
            <v>4023</v>
          </cell>
          <cell r="B126" t="str">
            <v>Prevozni stroški in storitve</v>
          </cell>
          <cell r="C126">
            <v>10480.85752</v>
          </cell>
          <cell r="D126">
            <v>12550.87313</v>
          </cell>
        </row>
        <row r="127">
          <cell r="A127">
            <v>4024</v>
          </cell>
          <cell r="B127" t="str">
            <v>Izdatki za službena potovanja</v>
          </cell>
          <cell r="C127">
            <v>4682.1193000000003</v>
          </cell>
          <cell r="D127">
            <v>7247.0829800000001</v>
          </cell>
        </row>
        <row r="128">
          <cell r="A128">
            <v>4025</v>
          </cell>
          <cell r="B128" t="str">
            <v>Tekoče vzdrževanje</v>
          </cell>
          <cell r="C128">
            <v>41613.857770000002</v>
          </cell>
          <cell r="D128">
            <v>79923.405249999996</v>
          </cell>
        </row>
        <row r="129">
          <cell r="A129">
            <v>4026</v>
          </cell>
          <cell r="B129" t="str">
            <v>Najemnine in zakupnine (leasing)</v>
          </cell>
          <cell r="C129">
            <v>135548.42890999999</v>
          </cell>
          <cell r="D129">
            <v>161010.77108999999</v>
          </cell>
        </row>
        <row r="130">
          <cell r="A130">
            <v>4027</v>
          </cell>
          <cell r="B130" t="str">
            <v>Kazni in odškodnine</v>
          </cell>
          <cell r="C130">
            <v>0</v>
          </cell>
          <cell r="D130">
            <v>0</v>
          </cell>
        </row>
        <row r="131">
          <cell r="A131">
            <v>4028</v>
          </cell>
          <cell r="B131" t="str">
            <v>Davek na izplačane plače</v>
          </cell>
          <cell r="C131">
            <v>18949.61045</v>
          </cell>
          <cell r="D131">
            <v>37374.78196</v>
          </cell>
        </row>
        <row r="132">
          <cell r="A132">
            <v>4029</v>
          </cell>
          <cell r="B132" t="str">
            <v>Drugi operativni odhodki</v>
          </cell>
          <cell r="C132">
            <v>196460.82927999995</v>
          </cell>
          <cell r="D132">
            <v>326129.16956999997</v>
          </cell>
        </row>
        <row r="134">
          <cell r="A134">
            <v>403</v>
          </cell>
          <cell r="B134" t="str">
            <v>PLAČILA DOMAČIH OBRESTI</v>
          </cell>
          <cell r="C134">
            <v>20920.302779999969</v>
          </cell>
          <cell r="D134">
            <v>332430.81945000001</v>
          </cell>
        </row>
        <row r="136">
          <cell r="A136">
            <v>404</v>
          </cell>
          <cell r="B136" t="str">
            <v>PLAČILA TUJIH OBRESTI</v>
          </cell>
          <cell r="C136">
            <v>0</v>
          </cell>
          <cell r="D136">
            <v>0</v>
          </cell>
        </row>
        <row r="138">
          <cell r="A138">
            <v>409</v>
          </cell>
          <cell r="B138" t="str">
            <v>REZERVE</v>
          </cell>
          <cell r="C138">
            <v>0</v>
          </cell>
          <cell r="D138">
            <v>0</v>
          </cell>
        </row>
        <row r="140">
          <cell r="A140">
            <v>41</v>
          </cell>
          <cell r="B140" t="str">
            <v>TEKOČI TRANSFERI (411+412+413+414)</v>
          </cell>
          <cell r="C140">
            <v>33767066.385289989</v>
          </cell>
          <cell r="D140">
            <v>63382092.345559992</v>
          </cell>
        </row>
        <row r="142">
          <cell r="A142">
            <v>411</v>
          </cell>
          <cell r="B142" t="str">
            <v>TRANSFERI POSAMEZNIKOM IN GOSPODINJSTVOM</v>
          </cell>
          <cell r="C142">
            <v>3436773.8345599999</v>
          </cell>
          <cell r="D142">
            <v>6503693.5426199995</v>
          </cell>
        </row>
        <row r="144">
          <cell r="A144">
            <v>4116</v>
          </cell>
          <cell r="B144" t="str">
            <v>Boleznine</v>
          </cell>
          <cell r="C144">
            <v>3168930.5877700001</v>
          </cell>
          <cell r="D144">
            <v>6027217.9101499999</v>
          </cell>
        </row>
        <row r="145">
          <cell r="A145">
            <v>411600</v>
          </cell>
          <cell r="B145" t="str">
            <v>Boleznine nad 30 dni, izplačane iz OZZ</v>
          </cell>
          <cell r="C145">
            <v>2206268.3047399996</v>
          </cell>
          <cell r="D145">
            <v>4193071.6924399999</v>
          </cell>
        </row>
        <row r="146">
          <cell r="B146" t="str">
            <v>- od tega boleznine 1. btto</v>
          </cell>
          <cell r="C146">
            <v>1925518.1645557105</v>
          </cell>
          <cell r="D146">
            <v>3666605.8038311661</v>
          </cell>
        </row>
        <row r="147">
          <cell r="B147" t="str">
            <v>- od tega prisp. delodaj. za boleznine</v>
          </cell>
          <cell r="C147">
            <v>280750.14018428937</v>
          </cell>
          <cell r="D147">
            <v>526465.88860883377</v>
          </cell>
        </row>
        <row r="148">
          <cell r="A148">
            <v>411699</v>
          </cell>
          <cell r="B148" t="str">
            <v>Druge boleznine</v>
          </cell>
          <cell r="C148">
            <v>962662.28303000005</v>
          </cell>
          <cell r="D148">
            <v>1834146.21771</v>
          </cell>
        </row>
        <row r="149">
          <cell r="B149" t="str">
            <v>- od tega boleznine 1. btto</v>
          </cell>
          <cell r="C149">
            <v>854561.81354075868</v>
          </cell>
          <cell r="D149">
            <v>1631434.9752816679</v>
          </cell>
        </row>
        <row r="150">
          <cell r="B150" t="str">
            <v>- od tega prisp. delodaj. za boleznine</v>
          </cell>
          <cell r="C150">
            <v>108100.46948924164</v>
          </cell>
          <cell r="D150">
            <v>202711.24242833216</v>
          </cell>
        </row>
        <row r="152">
          <cell r="A152">
            <v>4117</v>
          </cell>
          <cell r="B152" t="str">
            <v>Štipendije</v>
          </cell>
          <cell r="C152">
            <v>0</v>
          </cell>
          <cell r="D152">
            <v>0</v>
          </cell>
        </row>
        <row r="154">
          <cell r="A154">
            <v>4119</v>
          </cell>
          <cell r="B154" t="str">
            <v>Drugi transferi posameznikom</v>
          </cell>
          <cell r="C154">
            <v>267843.24679</v>
          </cell>
          <cell r="D154">
            <v>476475.63247000001</v>
          </cell>
        </row>
        <row r="155">
          <cell r="A155">
            <v>411908</v>
          </cell>
          <cell r="B155" t="str">
            <v>Denarne nagrade in priznanja</v>
          </cell>
          <cell r="C155">
            <v>0</v>
          </cell>
          <cell r="D155">
            <v>0</v>
          </cell>
        </row>
        <row r="156">
          <cell r="A156">
            <v>411910</v>
          </cell>
          <cell r="B156" t="str">
            <v>Plačilo dnevnic, potnih in drugih stroškov v zvezi z zdravljenjem</v>
          </cell>
          <cell r="C156">
            <v>60199.12655999999</v>
          </cell>
          <cell r="D156">
            <v>105719.58512999999</v>
          </cell>
        </row>
        <row r="157">
          <cell r="A157">
            <v>411911</v>
          </cell>
          <cell r="B157" t="str">
            <v>Plačilo pogrebnin</v>
          </cell>
          <cell r="C157">
            <v>203332.40622999996</v>
          </cell>
          <cell r="D157">
            <v>362942.36063999997</v>
          </cell>
        </row>
        <row r="158">
          <cell r="A158">
            <v>411912</v>
          </cell>
          <cell r="B158" t="str">
            <v>Plačilo posmrtnin</v>
          </cell>
          <cell r="C158">
            <v>4311.7139999999999</v>
          </cell>
          <cell r="D158">
            <v>7813.6867000000002</v>
          </cell>
        </row>
        <row r="159">
          <cell r="A159">
            <v>411999</v>
          </cell>
          <cell r="B159" t="str">
            <v>Drugi transferi posameznikom in gospodinjstvom</v>
          </cell>
          <cell r="D159">
            <v>0</v>
          </cell>
        </row>
        <row r="161">
          <cell r="A161">
            <v>412</v>
          </cell>
          <cell r="B161" t="str">
            <v>TRANSFERI NEPROFITNIM ORGANIZACIJAM IN USTANOVAM</v>
          </cell>
          <cell r="C161">
            <v>11424.023999999999</v>
          </cell>
          <cell r="D161">
            <v>12986.71</v>
          </cell>
        </row>
        <row r="163">
          <cell r="A163">
            <v>413</v>
          </cell>
          <cell r="B163" t="str">
            <v>DRUGI TEKOČI DOMAČI TRANSFERI</v>
          </cell>
          <cell r="C163">
            <v>30293065.122399993</v>
          </cell>
          <cell r="D163">
            <v>56782292.833589993</v>
          </cell>
        </row>
        <row r="165">
          <cell r="A165">
            <v>4131</v>
          </cell>
          <cell r="B165" t="str">
            <v>Tekoči transferi v sklade socialnega zavarovanja</v>
          </cell>
          <cell r="C165">
            <v>58178.319700000015</v>
          </cell>
          <cell r="D165">
            <v>122618.34460000001</v>
          </cell>
        </row>
        <row r="166">
          <cell r="A166">
            <v>413102</v>
          </cell>
          <cell r="B166" t="str">
            <v>Prispevek v ZZZS za ZZ upokojencev, ki ga plačuje ZPIZ</v>
          </cell>
          <cell r="C166">
            <v>0</v>
          </cell>
          <cell r="D166">
            <v>0</v>
          </cell>
        </row>
        <row r="167">
          <cell r="A167">
            <v>413110</v>
          </cell>
          <cell r="B167" t="str">
            <v>Prispevki za PIZ od nadomestil</v>
          </cell>
          <cell r="C167">
            <v>32346.404900000001</v>
          </cell>
          <cell r="D167">
            <v>68163.428899999999</v>
          </cell>
        </row>
        <row r="168">
          <cell r="A168">
            <v>413111</v>
          </cell>
          <cell r="B168" t="str">
            <v>Prispevki za ZZ od nadomestil</v>
          </cell>
          <cell r="C168">
            <v>25831.914800000006</v>
          </cell>
          <cell r="D168">
            <v>54454.915700000005</v>
          </cell>
        </row>
        <row r="169">
          <cell r="A169">
            <v>413199</v>
          </cell>
          <cell r="B169" t="str">
            <v>Drugi tekoči transferi v sklade socialnega zavarovanja</v>
          </cell>
          <cell r="C169">
            <v>0</v>
          </cell>
          <cell r="D169">
            <v>0</v>
          </cell>
        </row>
        <row r="171">
          <cell r="A171">
            <v>4133</v>
          </cell>
          <cell r="B171" t="str">
            <v>Tekoči transferi v javne zavode</v>
          </cell>
          <cell r="C171">
            <v>26933893.383229993</v>
          </cell>
          <cell r="D171">
            <v>50676428.474559993</v>
          </cell>
        </row>
        <row r="172">
          <cell r="A172">
            <v>413300</v>
          </cell>
          <cell r="B172" t="str">
            <v>Sredstva za plače</v>
          </cell>
          <cell r="C172">
            <v>10725151.594999997</v>
          </cell>
          <cell r="D172">
            <v>20456079.468819998</v>
          </cell>
        </row>
        <row r="173">
          <cell r="A173">
            <v>4133001</v>
          </cell>
          <cell r="B173" t="str">
            <v>- osnovna zdravstvena dejavnost</v>
          </cell>
          <cell r="C173">
            <v>3244657.0130000003</v>
          </cell>
          <cell r="D173">
            <v>6152002.4066700004</v>
          </cell>
        </row>
        <row r="174">
          <cell r="A174">
            <v>4133002</v>
          </cell>
          <cell r="B174" t="str">
            <v>- spec. ambulantna in bolnišnična dejavnost</v>
          </cell>
          <cell r="C174">
            <v>6470278.1545499992</v>
          </cell>
          <cell r="D174">
            <v>12235059.353669999</v>
          </cell>
        </row>
        <row r="175">
          <cell r="A175">
            <v>4133003</v>
          </cell>
          <cell r="B175" t="str">
            <v>- zdravilišča</v>
          </cell>
          <cell r="C175">
            <v>767.34451999999987</v>
          </cell>
          <cell r="D175">
            <v>2675.64356</v>
          </cell>
        </row>
        <row r="176">
          <cell r="A176">
            <v>4133005</v>
          </cell>
          <cell r="B176" t="str">
            <v>- socialni zavodi</v>
          </cell>
          <cell r="C176">
            <v>1009449.08293</v>
          </cell>
          <cell r="D176">
            <v>2066342.06492</v>
          </cell>
        </row>
        <row r="177">
          <cell r="A177">
            <v>413301</v>
          </cell>
          <cell r="B177" t="str">
            <v>Sredstva za prispevke delodajalca</v>
          </cell>
          <cell r="C177">
            <v>2383167.6360599999</v>
          </cell>
          <cell r="D177">
            <v>4455941.3053000001</v>
          </cell>
        </row>
        <row r="178">
          <cell r="A178">
            <v>4133011</v>
          </cell>
          <cell r="B178" t="str">
            <v>- osnovna zdravstvena dejavnost</v>
          </cell>
          <cell r="C178">
            <v>724695.81549999991</v>
          </cell>
          <cell r="D178">
            <v>1349844.7309999999</v>
          </cell>
        </row>
        <row r="179">
          <cell r="A179">
            <v>4133012</v>
          </cell>
          <cell r="B179" t="str">
            <v>- spec. ambulantna in bolnišnična dejavnost</v>
          </cell>
          <cell r="C179">
            <v>1441564.2284999997</v>
          </cell>
          <cell r="D179">
            <v>2662198.9507399998</v>
          </cell>
        </row>
        <row r="180">
          <cell r="A180">
            <v>4133013</v>
          </cell>
          <cell r="B180" t="str">
            <v>- zdravilišča</v>
          </cell>
          <cell r="C180">
            <v>528.9264300000001</v>
          </cell>
          <cell r="D180">
            <v>575.75115000000005</v>
          </cell>
        </row>
        <row r="181">
          <cell r="A181">
            <v>4133015</v>
          </cell>
          <cell r="B181" t="str">
            <v>- socialni zavodi</v>
          </cell>
          <cell r="C181">
            <v>216378.66563</v>
          </cell>
          <cell r="D181">
            <v>443321.87241000001</v>
          </cell>
        </row>
        <row r="182">
          <cell r="A182">
            <v>413302</v>
          </cell>
          <cell r="B182" t="str">
            <v>Sredstva za izdatke za blago in storitve</v>
          </cell>
          <cell r="C182">
            <v>8740988.7909299992</v>
          </cell>
          <cell r="D182">
            <v>16392068.466679998</v>
          </cell>
        </row>
        <row r="183">
          <cell r="A183">
            <v>4133021</v>
          </cell>
          <cell r="B183" t="str">
            <v>- osnovna zdravstvena dejavnost</v>
          </cell>
          <cell r="C183">
            <v>2202271.7809199998</v>
          </cell>
          <cell r="D183">
            <v>3449520.9056899999</v>
          </cell>
        </row>
        <row r="184">
          <cell r="A184">
            <v>4133022</v>
          </cell>
          <cell r="B184" t="str">
            <v>- spec. ambulantna in bolnišnična dejavnost</v>
          </cell>
          <cell r="C184">
            <v>6277132.9392999988</v>
          </cell>
          <cell r="D184">
            <v>12411198.120469999</v>
          </cell>
        </row>
        <row r="185">
          <cell r="A185">
            <v>4133023</v>
          </cell>
          <cell r="B185" t="str">
            <v>- zdravilišča</v>
          </cell>
          <cell r="C185">
            <v>1233.5068700000002</v>
          </cell>
          <cell r="D185">
            <v>1982.07671</v>
          </cell>
        </row>
        <row r="186">
          <cell r="A186">
            <v>4133025</v>
          </cell>
          <cell r="B186" t="str">
            <v>- socialni zavodi</v>
          </cell>
          <cell r="C186">
            <v>260350.56383999996</v>
          </cell>
          <cell r="D186">
            <v>529367.36381000001</v>
          </cell>
        </row>
        <row r="187">
          <cell r="A187">
            <v>413303</v>
          </cell>
          <cell r="B187" t="str">
            <v>Izdatki za zdravila</v>
          </cell>
          <cell r="C187">
            <v>4056565.4627099996</v>
          </cell>
          <cell r="D187">
            <v>7682796.0576299997</v>
          </cell>
        </row>
        <row r="188">
          <cell r="A188">
            <v>413304</v>
          </cell>
          <cell r="B188" t="str">
            <v>Izdatki za ortopedske pripomočke</v>
          </cell>
          <cell r="C188">
            <v>278153.15494000004</v>
          </cell>
          <cell r="D188">
            <v>506836.07637000002</v>
          </cell>
        </row>
        <row r="189">
          <cell r="A189">
            <v>413305</v>
          </cell>
          <cell r="B189" t="str">
            <v>Izdatki za cepiva, transfuzijo krvi in sanitetni material</v>
          </cell>
          <cell r="C189">
            <v>377029.61300000001</v>
          </cell>
          <cell r="D189">
            <v>478153.00729000004</v>
          </cell>
        </row>
        <row r="190">
          <cell r="A190">
            <v>413306</v>
          </cell>
          <cell r="B190" t="str">
            <v>Konvencije</v>
          </cell>
          <cell r="C190">
            <v>55974.384510000011</v>
          </cell>
          <cell r="D190">
            <v>108990.01945000001</v>
          </cell>
        </row>
        <row r="191">
          <cell r="A191">
            <v>413310</v>
          </cell>
          <cell r="B191" t="str">
            <v>Za premije kolektivnega dodatnega pokojninskega zavarovanja</v>
          </cell>
          <cell r="C191">
            <v>316862.74608000001</v>
          </cell>
          <cell r="D191">
            <v>595564.07302000001</v>
          </cell>
        </row>
        <row r="192">
          <cell r="A192">
            <v>4133101</v>
          </cell>
          <cell r="B192" t="str">
            <v>- osnovna zdravstvena dejavnost</v>
          </cell>
          <cell r="C192">
            <v>89061.766499999998</v>
          </cell>
          <cell r="D192">
            <v>165716.07112000001</v>
          </cell>
        </row>
        <row r="193">
          <cell r="A193">
            <v>4133102</v>
          </cell>
          <cell r="B193" t="str">
            <v>- spec. ambulantna in bolnišnična dejavnost</v>
          </cell>
          <cell r="C193">
            <v>189337.77346</v>
          </cell>
          <cell r="D193">
            <v>351187.10729000001</v>
          </cell>
        </row>
        <row r="194">
          <cell r="A194">
            <v>4133103</v>
          </cell>
          <cell r="B194" t="str">
            <v>- zdravilišča</v>
          </cell>
          <cell r="C194">
            <v>61.155129999999993</v>
          </cell>
          <cell r="D194">
            <v>97.557789999999997</v>
          </cell>
        </row>
        <row r="195">
          <cell r="A195">
            <v>4133105</v>
          </cell>
          <cell r="B195" t="str">
            <v>- socialni zavodi</v>
          </cell>
          <cell r="C195">
            <v>38402.050989999996</v>
          </cell>
          <cell r="D195">
            <v>78563.336819999997</v>
          </cell>
        </row>
        <row r="197">
          <cell r="A197">
            <v>4134</v>
          </cell>
          <cell r="B197" t="str">
            <v>Tekoči transferi v državni proračun</v>
          </cell>
          <cell r="C197">
            <v>563.94709999999998</v>
          </cell>
          <cell r="D197">
            <v>1189.0898</v>
          </cell>
        </row>
        <row r="198">
          <cell r="A198">
            <v>413404</v>
          </cell>
          <cell r="B198" t="str">
            <v>Prispevki za zapos. od nadomestil</v>
          </cell>
          <cell r="C198">
            <v>198.58659999999998</v>
          </cell>
          <cell r="D198">
            <v>419.06229999999999</v>
          </cell>
        </row>
        <row r="199">
          <cell r="A199">
            <v>413405</v>
          </cell>
          <cell r="B199" t="str">
            <v>Prisp. za porod. varst. od nadomest</v>
          </cell>
          <cell r="C199">
            <v>365.36050000000006</v>
          </cell>
          <cell r="D199">
            <v>770.02750000000003</v>
          </cell>
        </row>
        <row r="201">
          <cell r="A201">
            <v>4135</v>
          </cell>
          <cell r="B201" t="str">
            <v>Tek. plačila drugim izvajal. javnih služb, ki niso posre.pror.uporabniki</v>
          </cell>
          <cell r="C201">
            <v>3300429.4723699996</v>
          </cell>
          <cell r="D201">
            <v>5982056.9246299993</v>
          </cell>
        </row>
        <row r="202">
          <cell r="A202">
            <v>413500</v>
          </cell>
          <cell r="B202" t="str">
            <v>Tek. plačila drugim izvajal. javnih služb, ki niso posre.pror.uporabniki</v>
          </cell>
          <cell r="C202">
            <v>1843687.8067399999</v>
          </cell>
          <cell r="D202">
            <v>3302149.0873599998</v>
          </cell>
        </row>
        <row r="203">
          <cell r="A203">
            <v>4135001</v>
          </cell>
          <cell r="B203" t="str">
            <v>- osnovna zdravstvena dejavnost</v>
          </cell>
          <cell r="C203">
            <v>1127116.3907399999</v>
          </cell>
          <cell r="D203">
            <v>1964955.67337</v>
          </cell>
        </row>
        <row r="204">
          <cell r="A204">
            <v>4135002</v>
          </cell>
          <cell r="B204" t="str">
            <v>- spec. ambulantna in bolnišnična dejavnost</v>
          </cell>
          <cell r="C204">
            <v>426116.23677999998</v>
          </cell>
          <cell r="D204">
            <v>759687.78987999994</v>
          </cell>
        </row>
        <row r="205">
          <cell r="A205">
            <v>4135003</v>
          </cell>
          <cell r="B205" t="str">
            <v>- zdravilišča</v>
          </cell>
          <cell r="C205">
            <v>217229.21114000003</v>
          </cell>
          <cell r="D205">
            <v>410778.25906000001</v>
          </cell>
        </row>
        <row r="206">
          <cell r="A206">
            <v>4135005</v>
          </cell>
          <cell r="B206" t="str">
            <v>- socialni zavodi</v>
          </cell>
          <cell r="C206">
            <v>72844.423580000002</v>
          </cell>
          <cell r="D206">
            <v>166345.82055</v>
          </cell>
        </row>
        <row r="207">
          <cell r="A207">
            <v>4135006</v>
          </cell>
          <cell r="B207" t="str">
            <v>- posebne pravice iz OZZ</v>
          </cell>
          <cell r="C207">
            <v>381.54450000000003</v>
          </cell>
          <cell r="D207">
            <v>381.54450000000003</v>
          </cell>
        </row>
        <row r="208">
          <cell r="A208">
            <v>413501</v>
          </cell>
          <cell r="B208" t="str">
            <v>Za zdravila</v>
          </cell>
          <cell r="C208">
            <v>867651.56638999993</v>
          </cell>
          <cell r="D208">
            <v>1583227.3820499999</v>
          </cell>
        </row>
        <row r="209">
          <cell r="A209">
            <v>413502</v>
          </cell>
          <cell r="B209" t="str">
            <v>Za ortopedske pripomočke</v>
          </cell>
          <cell r="C209">
            <v>589090.09924000013</v>
          </cell>
          <cell r="D209">
            <v>1096680.4552200001</v>
          </cell>
        </row>
        <row r="210">
          <cell r="A210">
            <v>413503</v>
          </cell>
          <cell r="B210" t="str">
            <v>Za cepiva, transfuzijo krvi in sanitetni material</v>
          </cell>
          <cell r="C210">
            <v>0</v>
          </cell>
          <cell r="D210">
            <v>0</v>
          </cell>
        </row>
        <row r="212">
          <cell r="A212">
            <v>414</v>
          </cell>
          <cell r="B212" t="str">
            <v>TEKOČI TRANSFERI V TUJINO</v>
          </cell>
          <cell r="C212">
            <v>25803.404329999998</v>
          </cell>
          <cell r="D212">
            <v>83119.259349999993</v>
          </cell>
        </row>
        <row r="214">
          <cell r="A214">
            <v>4142</v>
          </cell>
          <cell r="B214" t="str">
            <v>Tekoči transferi neprofitnim organizacijam v tujini</v>
          </cell>
          <cell r="C214">
            <v>25803.404329999998</v>
          </cell>
          <cell r="D214">
            <v>83119.259349999993</v>
          </cell>
        </row>
        <row r="215">
          <cell r="A215">
            <v>414200</v>
          </cell>
          <cell r="B215" t="str">
            <v>Za zdravljenje v tujini</v>
          </cell>
          <cell r="C215">
            <v>25803.404330000005</v>
          </cell>
          <cell r="D215">
            <v>82468.945449999999</v>
          </cell>
        </row>
        <row r="216">
          <cell r="A216">
            <v>414201</v>
          </cell>
          <cell r="B216" t="str">
            <v>Iz naslova konvencij z drugimi državami</v>
          </cell>
          <cell r="C216">
            <v>0</v>
          </cell>
          <cell r="D216">
            <v>650.31389999999999</v>
          </cell>
        </row>
        <row r="218">
          <cell r="A218">
            <v>4143</v>
          </cell>
          <cell r="B218" t="str">
            <v>Drugi tekoči transferi v tujino</v>
          </cell>
          <cell r="C218">
            <v>0</v>
          </cell>
          <cell r="D218">
            <v>0</v>
          </cell>
        </row>
        <row r="220">
          <cell r="A220">
            <v>42</v>
          </cell>
          <cell r="B220" t="str">
            <v xml:space="preserve">INVESTICIJSKI ODHODKI </v>
          </cell>
          <cell r="C220">
            <v>10152.694650000001</v>
          </cell>
          <cell r="D220">
            <v>13109.571820000001</v>
          </cell>
        </row>
        <row r="222">
          <cell r="A222">
            <v>420</v>
          </cell>
          <cell r="B222" t="str">
            <v>NAKUP IN GRADNJA OSNOVNIH SREDSTEV</v>
          </cell>
          <cell r="C222">
            <v>10152.694650000001</v>
          </cell>
          <cell r="D222">
            <v>13109.571820000001</v>
          </cell>
        </row>
        <row r="224">
          <cell r="A224">
            <v>49</v>
          </cell>
          <cell r="B224" t="str">
            <v>PRENOS ODHODKOV IN DRUGIH IZDATKOV</v>
          </cell>
          <cell r="C224">
            <v>0</v>
          </cell>
          <cell r="D224">
            <v>0</v>
          </cell>
        </row>
        <row r="226">
          <cell r="A226">
            <v>498</v>
          </cell>
          <cell r="B226" t="str">
            <v>EVIDENČNI PROMET ODHODKOV V BREME REZERVNEGA SKLADA</v>
          </cell>
          <cell r="C226">
            <v>0</v>
          </cell>
          <cell r="D226">
            <v>0</v>
          </cell>
        </row>
        <row r="228">
          <cell r="A228" t="str">
            <v>III.</v>
          </cell>
          <cell r="B228" t="str">
            <v>PRESEŽEK/PRIMANJKLJAJ   (I. - II.)</v>
          </cell>
          <cell r="C228">
            <v>-3704769.1686999723</v>
          </cell>
          <cell r="D228">
            <v>-3355532.4948499799</v>
          </cell>
        </row>
        <row r="229">
          <cell r="B229" t="str">
            <v>(SKUPAJ PRIHODKI MINUS SKUPAJ ODHODKI)</v>
          </cell>
        </row>
        <row r="233">
          <cell r="A233" t="str">
            <v>B.  RAČUN FINANČNIH TERJATEV IN NALOŽB :</v>
          </cell>
        </row>
        <row r="235">
          <cell r="A235" t="str">
            <v>IV.</v>
          </cell>
          <cell r="B235" t="str">
            <v>PREJ. VRAČ. DANIH POSOJIL, PROD. KAP.DEL. (750+751)</v>
          </cell>
          <cell r="C235">
            <v>616.56724999999994</v>
          </cell>
          <cell r="D235">
            <v>1226.2762499999999</v>
          </cell>
        </row>
        <row r="237">
          <cell r="A237">
            <v>750</v>
          </cell>
          <cell r="B237" t="str">
            <v>PREJETA VRAČILA DANIH POSOJIL</v>
          </cell>
          <cell r="C237">
            <v>616.56724999999994</v>
          </cell>
          <cell r="D237">
            <v>1226.2762499999999</v>
          </cell>
        </row>
        <row r="238">
          <cell r="A238">
            <v>7500</v>
          </cell>
          <cell r="B238" t="str">
            <v>Prejeta vračila danih posojil - od posameznikov in zasebnikov</v>
          </cell>
          <cell r="C238">
            <v>616.56724999999994</v>
          </cell>
          <cell r="D238">
            <v>1226.2762499999999</v>
          </cell>
        </row>
        <row r="239">
          <cell r="A239">
            <v>7505</v>
          </cell>
          <cell r="B239" t="str">
            <v>Prejeta vračila danih posojil - od občin</v>
          </cell>
          <cell r="C239">
            <v>0</v>
          </cell>
          <cell r="D239">
            <v>0</v>
          </cell>
        </row>
        <row r="240">
          <cell r="A240">
            <v>7507</v>
          </cell>
          <cell r="B240" t="str">
            <v>Prejeta vračila danih posojil - državnemu proračunu</v>
          </cell>
          <cell r="C240">
            <v>0</v>
          </cell>
          <cell r="D240">
            <v>0</v>
          </cell>
        </row>
        <row r="242">
          <cell r="A242">
            <v>751</v>
          </cell>
          <cell r="B242" t="str">
            <v>PRODAJA KAPITALSKIH DELEŽEV</v>
          </cell>
          <cell r="C242">
            <v>0</v>
          </cell>
          <cell r="D242">
            <v>0</v>
          </cell>
        </row>
        <row r="243">
          <cell r="A243">
            <v>7512</v>
          </cell>
          <cell r="B243" t="str">
            <v>Sredstva, pridobljena s prodajo kapitalskih deležev v privatnih podjetjih</v>
          </cell>
          <cell r="C243">
            <v>0</v>
          </cell>
          <cell r="D243">
            <v>0</v>
          </cell>
        </row>
        <row r="245">
          <cell r="A245" t="str">
            <v>V.</v>
          </cell>
          <cell r="B245" t="str">
            <v>DANA POSOJILA, POVEČANJE KAPIT. DEL. (440+441)</v>
          </cell>
          <cell r="C245">
            <v>0</v>
          </cell>
          <cell r="D245">
            <v>0</v>
          </cell>
        </row>
        <row r="247">
          <cell r="A247">
            <v>440</v>
          </cell>
          <cell r="B247" t="str">
            <v>DANA POSOJILA</v>
          </cell>
          <cell r="C247">
            <v>0</v>
          </cell>
          <cell r="D247">
            <v>0</v>
          </cell>
        </row>
        <row r="248">
          <cell r="A248">
            <v>4400</v>
          </cell>
          <cell r="B248" t="str">
            <v>Dana posojila posameznikom in zasebnikom</v>
          </cell>
          <cell r="C248">
            <v>0</v>
          </cell>
          <cell r="D248">
            <v>0</v>
          </cell>
        </row>
        <row r="249">
          <cell r="A249">
            <v>4405</v>
          </cell>
          <cell r="B249" t="str">
            <v>Dana posojila občinam</v>
          </cell>
          <cell r="C249">
            <v>0</v>
          </cell>
          <cell r="D249">
            <v>0</v>
          </cell>
        </row>
        <row r="250">
          <cell r="A250">
            <v>4407</v>
          </cell>
          <cell r="B250" t="str">
            <v>Dana posojila državnemu proračunu</v>
          </cell>
          <cell r="C250">
            <v>0</v>
          </cell>
          <cell r="D250">
            <v>0</v>
          </cell>
        </row>
        <row r="252">
          <cell r="A252">
            <v>441</v>
          </cell>
          <cell r="B252" t="str">
            <v>POVEČANJE KAPITALSKIH DELEŽEV IN NALOŽB</v>
          </cell>
          <cell r="C252">
            <v>0</v>
          </cell>
          <cell r="D252">
            <v>0</v>
          </cell>
        </row>
        <row r="254">
          <cell r="A254" t="str">
            <v>VI.</v>
          </cell>
          <cell r="B254" t="str">
            <v>PREJETA - DANA POSOJILA, SPREM. KAP. DEL. (IV. - V.)</v>
          </cell>
          <cell r="C254">
            <v>616.56724999999994</v>
          </cell>
          <cell r="D254">
            <v>1226.2762499999999</v>
          </cell>
        </row>
        <row r="258">
          <cell r="A258" t="str">
            <v>C.  RAČUN FINANCIRANJA :</v>
          </cell>
        </row>
        <row r="260">
          <cell r="A260" t="str">
            <v>VII.</v>
          </cell>
          <cell r="B260" t="str">
            <v>ZADOLŽEVANJE</v>
          </cell>
          <cell r="C260">
            <v>23679000</v>
          </cell>
          <cell r="D260">
            <v>50773000</v>
          </cell>
        </row>
        <row r="262">
          <cell r="A262">
            <v>500</v>
          </cell>
          <cell r="B262" t="str">
            <v>DOMAČE ZADOLŽEVANJE</v>
          </cell>
          <cell r="C262">
            <v>23679000</v>
          </cell>
          <cell r="D262">
            <v>50773000</v>
          </cell>
        </row>
        <row r="263">
          <cell r="A263">
            <v>5001</v>
          </cell>
          <cell r="B263" t="str">
            <v>Najeti krediti pri poslovnih bankah</v>
          </cell>
          <cell r="D263">
            <v>11800000</v>
          </cell>
        </row>
        <row r="264">
          <cell r="A264">
            <v>5002</v>
          </cell>
          <cell r="B264" t="str">
            <v>Najeti krediti pri drugih finančnih institucijah</v>
          </cell>
          <cell r="D264">
            <v>0</v>
          </cell>
        </row>
        <row r="265">
          <cell r="A265">
            <v>5003</v>
          </cell>
          <cell r="B265" t="str">
            <v>Najeti krediti pri drugih domačih kreditodajalcih</v>
          </cell>
          <cell r="C265">
            <v>23679000</v>
          </cell>
          <cell r="D265">
            <v>38973000</v>
          </cell>
        </row>
        <row r="267">
          <cell r="A267" t="str">
            <v>VIII.</v>
          </cell>
          <cell r="B267" t="str">
            <v>ODPLAČILA DOLGA</v>
          </cell>
          <cell r="C267">
            <v>19931000</v>
          </cell>
          <cell r="D267">
            <v>47456000</v>
          </cell>
        </row>
        <row r="269">
          <cell r="A269">
            <v>550</v>
          </cell>
          <cell r="B269" t="str">
            <v>ODPLAČILA DOMAČEGA DOLGA</v>
          </cell>
          <cell r="C269">
            <v>19931000</v>
          </cell>
          <cell r="D269">
            <v>47456000</v>
          </cell>
        </row>
        <row r="270">
          <cell r="A270">
            <v>5501</v>
          </cell>
          <cell r="B270" t="str">
            <v>Odplačila kreditov poslovnim bankam</v>
          </cell>
          <cell r="D270">
            <v>8700000</v>
          </cell>
        </row>
        <row r="271">
          <cell r="A271">
            <v>5502</v>
          </cell>
          <cell r="B271" t="str">
            <v>Odplačila kreditov drugim finančnim institucijam</v>
          </cell>
          <cell r="D271">
            <v>0</v>
          </cell>
        </row>
        <row r="272">
          <cell r="A272">
            <v>5503</v>
          </cell>
          <cell r="B272" t="str">
            <v>Odplačila kreditov drugim domačim kreditodajalcem</v>
          </cell>
          <cell r="C272">
            <v>19931000</v>
          </cell>
          <cell r="D272">
            <v>38756000</v>
          </cell>
        </row>
        <row r="275">
          <cell r="A275" t="str">
            <v>IX</v>
          </cell>
          <cell r="B275" t="str">
            <v>NETO ZADOLŽEVANJE   (VII. - VIII.)</v>
          </cell>
          <cell r="C275">
            <v>3748000</v>
          </cell>
          <cell r="D275">
            <v>3317000</v>
          </cell>
        </row>
        <row r="277">
          <cell r="A277" t="str">
            <v>X</v>
          </cell>
          <cell r="B277" t="str">
            <v>POVEČ./ZMANJ. SRED. NA RAČUNIH (I+IV+VII-II-V-VIII)</v>
          </cell>
          <cell r="C277">
            <v>43847.398550033569</v>
          </cell>
          <cell r="D277">
            <v>-37306.218599975109</v>
          </cell>
        </row>
        <row r="279">
          <cell r="A279" t="str">
            <v>XII.</v>
          </cell>
          <cell r="B279" t="str">
            <v>STANJE SRED. NA RAČ. ZAV. KONEC PRET. MESECA</v>
          </cell>
          <cell r="C279">
            <v>44635</v>
          </cell>
        </row>
      </sheetData>
      <sheetData sheetId="4">
        <row r="1">
          <cell r="A1" t="str">
            <v>Zavod za zdravstveno zavarovanje Slovenije</v>
          </cell>
        </row>
        <row r="4">
          <cell r="A4" t="str">
            <v xml:space="preserve">A.  BILANCA PRIHODKOV IN ODHODKOV </v>
          </cell>
        </row>
        <row r="6">
          <cell r="C6" t="str">
            <v>Marec</v>
          </cell>
        </row>
        <row r="7">
          <cell r="C7">
            <v>2004</v>
          </cell>
        </row>
        <row r="8">
          <cell r="A8" t="str">
            <v>I.</v>
          </cell>
          <cell r="B8" t="str">
            <v>SKUPAJ PRIHODKI (70+71+72+73+74)</v>
          </cell>
          <cell r="C8">
            <v>31767198.27902998</v>
          </cell>
        </row>
        <row r="10">
          <cell r="B10" t="str">
            <v>TEKOČI PRIHODKI (70+71)</v>
          </cell>
          <cell r="C10">
            <v>25636936.600489996</v>
          </cell>
        </row>
        <row r="12">
          <cell r="A12">
            <v>70</v>
          </cell>
          <cell r="B12" t="str">
            <v>DAVČNI PRIHODKI (DAVKI IN PRISPEVKI)</v>
          </cell>
          <cell r="C12">
            <v>25368013.446929999</v>
          </cell>
        </row>
        <row r="14">
          <cell r="A14">
            <v>701</v>
          </cell>
          <cell r="B14" t="str">
            <v>PRISPEVKI ZA SOCIALNO VARNOST</v>
          </cell>
          <cell r="C14">
            <v>25368013.446929999</v>
          </cell>
        </row>
        <row r="16">
          <cell r="A16">
            <v>7010</v>
          </cell>
          <cell r="B16" t="str">
            <v>Prispevki zaposlenih</v>
          </cell>
          <cell r="C16">
            <v>11090666.678340003</v>
          </cell>
        </row>
        <row r="17">
          <cell r="A17">
            <v>701006</v>
          </cell>
          <cell r="B17" t="str">
            <v>Prispevek za ZZ - od zaposlenih pri pravnih osebah</v>
          </cell>
          <cell r="C17">
            <v>10464231.663680002</v>
          </cell>
        </row>
        <row r="18">
          <cell r="A18">
            <v>701007</v>
          </cell>
          <cell r="B18" t="str">
            <v>Prispevek za ZZ - od zaposlenih pri fizičnih osebah</v>
          </cell>
          <cell r="C18">
            <v>623147.23539000005</v>
          </cell>
        </row>
        <row r="19">
          <cell r="A19">
            <v>701008</v>
          </cell>
          <cell r="B19" t="str">
            <v>Prispevek za ZZ - od zaposlenih pri tujem delodajalcu</v>
          </cell>
          <cell r="C19">
            <v>3287.77927</v>
          </cell>
        </row>
        <row r="21">
          <cell r="A21">
            <v>7011</v>
          </cell>
          <cell r="B21" t="str">
            <v>Prispevki delodajalcev</v>
          </cell>
          <cell r="C21">
            <v>12285404.747330002</v>
          </cell>
        </row>
        <row r="22">
          <cell r="A22">
            <v>701109</v>
          </cell>
          <cell r="B22" t="str">
            <v>Prispevek za ZZ - za zaposlene pri pravnih osebah</v>
          </cell>
          <cell r="C22">
            <v>10774567.259830002</v>
          </cell>
        </row>
        <row r="23">
          <cell r="A23">
            <v>701110</v>
          </cell>
          <cell r="B23" t="str">
            <v>Prispevek za poškodbe pri delu in poklicne bolezni</v>
          </cell>
          <cell r="C23">
            <v>982626.07196999993</v>
          </cell>
        </row>
        <row r="24">
          <cell r="A24">
            <v>701113</v>
          </cell>
          <cell r="B24" t="str">
            <v>Prispevek za ZZ za zaposlene pri fizičnih osebah</v>
          </cell>
          <cell r="C24">
            <v>528211.41553000011</v>
          </cell>
        </row>
        <row r="26">
          <cell r="A26">
            <v>7012</v>
          </cell>
          <cell r="B26" t="str">
            <v>Prispevki samozaposlenih</v>
          </cell>
          <cell r="C26">
            <v>1379565.7593200002</v>
          </cell>
        </row>
        <row r="27">
          <cell r="A27">
            <v>701207</v>
          </cell>
          <cell r="B27" t="str">
            <v>Prispevek za ZZ - kmetov, od katastrskega dohodka</v>
          </cell>
          <cell r="C27">
            <v>126169.88281999998</v>
          </cell>
        </row>
        <row r="28">
          <cell r="A28">
            <v>701208</v>
          </cell>
          <cell r="B28" t="str">
            <v>Prispevek za ZZ - kmetov, od osnove za pokojninsko in invalidsko zav.</v>
          </cell>
          <cell r="C28">
            <v>17972.227800000008</v>
          </cell>
        </row>
        <row r="29">
          <cell r="A29">
            <v>701209</v>
          </cell>
          <cell r="B29" t="str">
            <v>Prispevek za ZZ - oseb, ki plačujejo prispevek v pavšalu</v>
          </cell>
          <cell r="C29">
            <v>9447.625509999998</v>
          </cell>
        </row>
        <row r="30">
          <cell r="A30">
            <v>701210</v>
          </cell>
          <cell r="B30" t="str">
            <v>Prispevek za ZZ - oseb, ki niso zavarovane iz drugih naslovov</v>
          </cell>
          <cell r="C30">
            <v>77540.207610000012</v>
          </cell>
        </row>
        <row r="31">
          <cell r="A31">
            <v>701211</v>
          </cell>
          <cell r="B31" t="str">
            <v>Prispevek za poškodbe pri delu in poklicne bolezni kmetov</v>
          </cell>
          <cell r="C31">
            <v>9466.6106299999992</v>
          </cell>
        </row>
        <row r="32">
          <cell r="A32">
            <v>701212</v>
          </cell>
          <cell r="B32" t="str">
            <v>Pavšal za poškodbe pri delu in poklicne bolezni</v>
          </cell>
          <cell r="C32">
            <v>27775.348220000014</v>
          </cell>
        </row>
        <row r="33">
          <cell r="A33">
            <v>701213</v>
          </cell>
          <cell r="B33" t="str">
            <v>Prispevek za ZZ - oseb, ki sam. opr. dej. - od zavarovalne osnove</v>
          </cell>
          <cell r="C33">
            <v>593304.30762000009</v>
          </cell>
        </row>
        <row r="34">
          <cell r="A34">
            <v>701214</v>
          </cell>
          <cell r="B34" t="str">
            <v>Prispevek za ZZ - oseb, ki sam. opr. dej. - iz zavarovalne osnove</v>
          </cell>
          <cell r="C34">
            <v>517889.54911000002</v>
          </cell>
        </row>
        <row r="36">
          <cell r="A36">
            <v>7013</v>
          </cell>
          <cell r="B36" t="str">
            <v>Ostali prispevki za socialno varnost</v>
          </cell>
          <cell r="C36">
            <v>612376.26194000011</v>
          </cell>
        </row>
        <row r="37">
          <cell r="A37">
            <v>701303</v>
          </cell>
          <cell r="B37" t="str">
            <v>Zamudne obresti iz naslova prispevkov za ZZ</v>
          </cell>
          <cell r="C37">
            <v>175149.62415000002</v>
          </cell>
        </row>
        <row r="38">
          <cell r="A38">
            <v>701304</v>
          </cell>
          <cell r="B38" t="str">
            <v>Pozneje plačani odloženi prispevki za socialno varnost</v>
          </cell>
          <cell r="C38">
            <v>0</v>
          </cell>
        </row>
        <row r="39">
          <cell r="A39">
            <v>701305</v>
          </cell>
          <cell r="B39" t="str">
            <v>Pozneje plačani ukinjeni prispevki za socialno varnost</v>
          </cell>
          <cell r="C39">
            <v>86019.206529999996</v>
          </cell>
        </row>
        <row r="40">
          <cell r="A40">
            <v>701310</v>
          </cell>
          <cell r="B40" t="str">
            <v>Prisp. deloj. za ZZ nadom za porod.</v>
          </cell>
          <cell r="C40">
            <v>194903.92793999997</v>
          </cell>
        </row>
        <row r="41">
          <cell r="A41">
            <v>701314</v>
          </cell>
          <cell r="B41" t="str">
            <v>Prisp. deloj. za ZZ nadom. za boleznin</v>
          </cell>
          <cell r="C41">
            <v>23421.723300000012</v>
          </cell>
        </row>
        <row r="42">
          <cell r="A42">
            <v>701318</v>
          </cell>
          <cell r="B42" t="str">
            <v>Prisp. deloj. za ZZ nadom. za brezpos.</v>
          </cell>
          <cell r="C42">
            <v>132881.78001999998</v>
          </cell>
        </row>
        <row r="43">
          <cell r="A43">
            <v>701320</v>
          </cell>
          <cell r="B43" t="str">
            <v>Prisp. deloj. za ZZ nadom. za inval.</v>
          </cell>
        </row>
        <row r="45">
          <cell r="A45">
            <v>71</v>
          </cell>
          <cell r="B45" t="str">
            <v>NEDAVČNI PRIHODKI (710+712+713+714)</v>
          </cell>
          <cell r="C45">
            <v>268923.15356000001</v>
          </cell>
        </row>
        <row r="47">
          <cell r="A47">
            <v>710</v>
          </cell>
          <cell r="B47" t="str">
            <v>UDELEŽBA NA DOBIČKU IN DOHODKI OD PREMOŽENJA</v>
          </cell>
          <cell r="C47">
            <v>14553.725270000003</v>
          </cell>
        </row>
        <row r="48">
          <cell r="A48">
            <v>7100</v>
          </cell>
          <cell r="B48" t="str">
            <v>Udeležba na dobičku jav. podjetij in jav. finančnih institucij</v>
          </cell>
          <cell r="C48">
            <v>0</v>
          </cell>
        </row>
        <row r="49">
          <cell r="A49">
            <v>7101</v>
          </cell>
          <cell r="B49" t="str">
            <v>Prihodki od udeležbe na dobičku drugih podjetij in finan. inst.</v>
          </cell>
          <cell r="C49">
            <v>0</v>
          </cell>
        </row>
        <row r="50">
          <cell r="A50">
            <v>7102</v>
          </cell>
          <cell r="B50" t="str">
            <v xml:space="preserve">Prihodki od obresti </v>
          </cell>
          <cell r="C50">
            <v>5385.3822</v>
          </cell>
        </row>
        <row r="51">
          <cell r="A51">
            <v>7103</v>
          </cell>
          <cell r="B51" t="str">
            <v>Prihodki od premoženja</v>
          </cell>
          <cell r="C51">
            <v>9168.3430700000026</v>
          </cell>
        </row>
        <row r="53">
          <cell r="A53">
            <v>712</v>
          </cell>
          <cell r="B53" t="str">
            <v>DENARNE KAZNI</v>
          </cell>
          <cell r="C53">
            <v>2768.5454100000006</v>
          </cell>
        </row>
        <row r="54">
          <cell r="A54">
            <v>7120</v>
          </cell>
          <cell r="B54" t="str">
            <v>Denarne kazni</v>
          </cell>
          <cell r="C54">
            <v>2768.5454100000006</v>
          </cell>
        </row>
        <row r="56">
          <cell r="A56">
            <v>713</v>
          </cell>
          <cell r="B56" t="str">
            <v>PRIHODKI OD PRODAJE BLAGA IN STORITEV</v>
          </cell>
          <cell r="C56">
            <v>91891.199800000002</v>
          </cell>
        </row>
        <row r="57">
          <cell r="A57">
            <v>7130</v>
          </cell>
          <cell r="B57" t="str">
            <v>Prihodki od prodaje blaga in storitev</v>
          </cell>
          <cell r="C57">
            <v>91891.199800000002</v>
          </cell>
        </row>
        <row r="59">
          <cell r="A59">
            <v>714</v>
          </cell>
          <cell r="B59" t="str">
            <v>DRUGI NEDAVČNI PRIHODKI</v>
          </cell>
          <cell r="C59">
            <v>159709.68307999999</v>
          </cell>
        </row>
        <row r="60">
          <cell r="A60">
            <v>7141</v>
          </cell>
          <cell r="B60" t="str">
            <v>Drugi nedavčni prihodki</v>
          </cell>
          <cell r="C60">
            <v>159709.68307999999</v>
          </cell>
        </row>
        <row r="61">
          <cell r="A61">
            <v>714100</v>
          </cell>
          <cell r="B61" t="str">
            <v>Drugi nedavčni prihodki</v>
          </cell>
          <cell r="C61">
            <v>1412.9442999999983</v>
          </cell>
        </row>
        <row r="62">
          <cell r="A62">
            <v>714103</v>
          </cell>
          <cell r="B62" t="str">
            <v>Prihodki iz naslova konvencij z drugimi državami</v>
          </cell>
          <cell r="C62">
            <v>32939.906470000002</v>
          </cell>
        </row>
        <row r="63">
          <cell r="A63">
            <v>714104</v>
          </cell>
          <cell r="B63" t="str">
            <v>Prihodki iz naslova regresnih zahtevkov</v>
          </cell>
          <cell r="C63">
            <v>125209.44037</v>
          </cell>
        </row>
        <row r="64">
          <cell r="A64">
            <v>714199</v>
          </cell>
          <cell r="B64" t="str">
            <v>Drugi izredni nedavčni prihodki</v>
          </cell>
          <cell r="C64">
            <v>147.39193999999998</v>
          </cell>
        </row>
        <row r="66">
          <cell r="A66">
            <v>72</v>
          </cell>
          <cell r="B66" t="str">
            <v>KAPITALSKI PRIHODKI (720+722)</v>
          </cell>
          <cell r="C66">
            <v>901.57484999999724</v>
          </cell>
        </row>
        <row r="68">
          <cell r="A68">
            <v>720</v>
          </cell>
          <cell r="B68" t="str">
            <v>PRIHODKI OD PRODAJE OSNOVNIH SREDSTEV</v>
          </cell>
          <cell r="C68">
            <v>901.57484999999724</v>
          </cell>
        </row>
        <row r="69">
          <cell r="A69">
            <v>7200</v>
          </cell>
          <cell r="B69" t="str">
            <v>Prihodki od prodaje zgradb in prostorov</v>
          </cell>
          <cell r="C69">
            <v>898.57484999999724</v>
          </cell>
        </row>
        <row r="70">
          <cell r="A70">
            <v>7201</v>
          </cell>
          <cell r="B70" t="str">
            <v>Prihodki od prodaje prevoznih sredstev</v>
          </cell>
          <cell r="C70">
            <v>0</v>
          </cell>
        </row>
        <row r="71">
          <cell r="A71">
            <v>7202</v>
          </cell>
          <cell r="B71" t="str">
            <v>Prihodki od prodaje opreme</v>
          </cell>
          <cell r="C71">
            <v>3</v>
          </cell>
        </row>
        <row r="72">
          <cell r="A72">
            <v>7203</v>
          </cell>
          <cell r="B72" t="str">
            <v>Prihodki od prodaje drugih osnovnih sredstev</v>
          </cell>
          <cell r="C72">
            <v>0</v>
          </cell>
        </row>
        <row r="74">
          <cell r="A74">
            <v>722</v>
          </cell>
          <cell r="B74" t="str">
            <v>PRIHODKI OD PRODAJE ZEMLJIŠČ IN NEOPREDM. DOLG. SRED.</v>
          </cell>
          <cell r="C74">
            <v>0</v>
          </cell>
        </row>
        <row r="76">
          <cell r="A76">
            <v>73</v>
          </cell>
          <cell r="B76" t="str">
            <v>PREJETE DONACIJE (730+731)</v>
          </cell>
          <cell r="C76">
            <v>0</v>
          </cell>
        </row>
        <row r="78">
          <cell r="A78">
            <v>730</v>
          </cell>
          <cell r="B78" t="str">
            <v>PREJETE DONACIJE IZ DOMAČIH VIROV</v>
          </cell>
          <cell r="C78">
            <v>0</v>
          </cell>
        </row>
        <row r="79">
          <cell r="A79">
            <v>731</v>
          </cell>
          <cell r="B79" t="str">
            <v>PREJETE DONACIJE IZ TUJINE</v>
          </cell>
          <cell r="C79">
            <v>0</v>
          </cell>
        </row>
        <row r="81">
          <cell r="A81">
            <v>74</v>
          </cell>
          <cell r="B81" t="str">
            <v>TRANSFERNI PRIHODKI</v>
          </cell>
          <cell r="C81">
            <v>6129360.1036899984</v>
          </cell>
        </row>
        <row r="83">
          <cell r="A83">
            <v>740</v>
          </cell>
          <cell r="B83" t="str">
            <v>TRANSFERNI PRIHODKI IZ DRUGIH JAVNOFINANČNIH INST.</v>
          </cell>
          <cell r="C83">
            <v>6129360.1036899984</v>
          </cell>
        </row>
        <row r="84">
          <cell r="A84">
            <v>7400</v>
          </cell>
          <cell r="B84" t="str">
            <v>Prejeta sredstva iz državnega proračuna</v>
          </cell>
          <cell r="C84">
            <v>339339.01901000005</v>
          </cell>
        </row>
        <row r="85">
          <cell r="A85">
            <v>740000</v>
          </cell>
          <cell r="B85" t="str">
            <v>Prejeta sredstva iz naslova tekočih obveznosti državnega proračuna</v>
          </cell>
          <cell r="C85">
            <v>0</v>
          </cell>
        </row>
        <row r="86">
          <cell r="A86">
            <v>740003</v>
          </cell>
          <cell r="B86" t="str">
            <v>Prejeta sred. iz drž. prorač. iz naslova prisp. za ZZ določenih oseb</v>
          </cell>
          <cell r="C86">
            <v>10443.203999999998</v>
          </cell>
        </row>
        <row r="87">
          <cell r="A87">
            <v>740004</v>
          </cell>
          <cell r="B87" t="str">
            <v>Druga prejeta sredstva iz državnega proračuna za tekočo porabo</v>
          </cell>
          <cell r="C87">
            <v>0</v>
          </cell>
        </row>
        <row r="88">
          <cell r="A88">
            <v>740007</v>
          </cell>
          <cell r="B88" t="str">
            <v>Prisp. delod. za ZZ nadom. porodniško</v>
          </cell>
          <cell r="C88">
            <v>191835.77399999998</v>
          </cell>
        </row>
        <row r="89">
          <cell r="A89">
            <v>740011</v>
          </cell>
          <cell r="B89" t="str">
            <v>Prisp. delod. za ZZ nadom. za brezposeln.</v>
          </cell>
          <cell r="C89">
            <v>137060.04100999999</v>
          </cell>
        </row>
        <row r="90">
          <cell r="A90">
            <v>740015</v>
          </cell>
          <cell r="B90" t="str">
            <v xml:space="preserve">Prisp. delod. za pošk. pri delu in pokl. bolezni za vojaške obv. </v>
          </cell>
          <cell r="C90">
            <v>0</v>
          </cell>
        </row>
        <row r="92">
          <cell r="A92">
            <v>7401</v>
          </cell>
          <cell r="B92" t="str">
            <v>Prejeta sredstva iz proračunov lokalnih skupnosti</v>
          </cell>
          <cell r="C92">
            <v>327125.63</v>
          </cell>
        </row>
        <row r="93">
          <cell r="A93">
            <v>740102</v>
          </cell>
          <cell r="B93" t="str">
            <v>Prejeta sredstva iz občinskih proračunov - prispevki za ZZ dol. oseb</v>
          </cell>
          <cell r="C93">
            <v>327125.63</v>
          </cell>
        </row>
        <row r="95">
          <cell r="A95">
            <v>7402</v>
          </cell>
          <cell r="B95" t="str">
            <v>Prejeta sredstva iz skladov socialnega zavarovanja</v>
          </cell>
          <cell r="C95">
            <v>5462895.4546799995</v>
          </cell>
        </row>
        <row r="96">
          <cell r="A96">
            <v>740202</v>
          </cell>
          <cell r="B96" t="str">
            <v>Prejeta sredstva iz ZPIZ iz naslova prispevka za ZZ upokojencev</v>
          </cell>
          <cell r="C96">
            <v>5250496.0332299992</v>
          </cell>
        </row>
        <row r="97">
          <cell r="A97">
            <v>740204</v>
          </cell>
          <cell r="B97" t="str">
            <v>Prisp. delod. za ZZ nadom. boleznin</v>
          </cell>
          <cell r="C97">
            <v>24093.217199999999</v>
          </cell>
        </row>
        <row r="98">
          <cell r="A98">
            <v>740207</v>
          </cell>
          <cell r="B98" t="str">
            <v>Prisp. delod. za ZZ nadom.iz inval.zavar.</v>
          </cell>
          <cell r="C98">
            <v>188306.20425000001</v>
          </cell>
        </row>
        <row r="102">
          <cell r="A102" t="str">
            <v xml:space="preserve">II. </v>
          </cell>
          <cell r="B102" t="str">
            <v>SKUPAJ ODHODKI (40+41+42+49)</v>
          </cell>
          <cell r="C102">
            <v>33450782.618560001</v>
          </cell>
        </row>
        <row r="104">
          <cell r="A104">
            <v>40</v>
          </cell>
          <cell r="B104" t="str">
            <v>TEKOČI ODHODKI (400+401+402+403+404+409)</v>
          </cell>
          <cell r="C104">
            <v>647772.74558999971</v>
          </cell>
        </row>
        <row r="106">
          <cell r="A106">
            <v>400</v>
          </cell>
          <cell r="B106" t="str">
            <v>PLAČE IN DRUGI IZDATKI ZAPOSLENIM</v>
          </cell>
          <cell r="C106">
            <v>324789.57152999984</v>
          </cell>
        </row>
        <row r="107">
          <cell r="A107">
            <v>4000</v>
          </cell>
          <cell r="B107" t="str">
            <v>Plače in dodatki</v>
          </cell>
          <cell r="C107">
            <v>299875.44377000001</v>
          </cell>
        </row>
        <row r="108">
          <cell r="A108">
            <v>4001</v>
          </cell>
          <cell r="B108" t="str">
            <v>Regres za letni dopust</v>
          </cell>
          <cell r="C108">
            <v>132.16999999999999</v>
          </cell>
        </row>
        <row r="109">
          <cell r="A109">
            <v>4002</v>
          </cell>
          <cell r="B109" t="str">
            <v>Povračila in nadomestila</v>
          </cell>
          <cell r="C109">
            <v>23532.74626</v>
          </cell>
        </row>
        <row r="110">
          <cell r="A110">
            <v>4003</v>
          </cell>
          <cell r="B110" t="str">
            <v>Sredstva za delovno uspešnost</v>
          </cell>
          <cell r="C110">
            <v>811.32130000000006</v>
          </cell>
        </row>
        <row r="111">
          <cell r="A111">
            <v>4004</v>
          </cell>
          <cell r="B111" t="str">
            <v>Sredstva za nadurno delo</v>
          </cell>
          <cell r="C111">
            <v>327.18220000000008</v>
          </cell>
        </row>
        <row r="112">
          <cell r="A112">
            <v>4005</v>
          </cell>
          <cell r="B112" t="str">
            <v>Plače za delo nerezidentov po pogodbi</v>
          </cell>
          <cell r="C112">
            <v>0</v>
          </cell>
        </row>
        <row r="113">
          <cell r="A113">
            <v>4009</v>
          </cell>
          <cell r="B113" t="str">
            <v>Drugi izdatki zaposlenim</v>
          </cell>
          <cell r="C113">
            <v>110.70800000000008</v>
          </cell>
        </row>
        <row r="115">
          <cell r="A115">
            <v>401</v>
          </cell>
          <cell r="B115" t="str">
            <v>PRISPEVKI DELODAJALCEV ZA SOCIALNO VARNOST</v>
          </cell>
          <cell r="C115">
            <v>48333.35533999998</v>
          </cell>
        </row>
        <row r="116">
          <cell r="A116">
            <v>4010</v>
          </cell>
          <cell r="B116" t="str">
            <v>Prispevki za PIZ</v>
          </cell>
          <cell r="C116">
            <v>26572.547930000001</v>
          </cell>
        </row>
        <row r="117">
          <cell r="A117">
            <v>4011</v>
          </cell>
          <cell r="B117" t="str">
            <v>Prispevek za ZZ</v>
          </cell>
          <cell r="C117">
            <v>21288.064049999994</v>
          </cell>
        </row>
        <row r="118">
          <cell r="A118">
            <v>4012</v>
          </cell>
          <cell r="B118" t="str">
            <v>Prispevek za zaposlovanje</v>
          </cell>
          <cell r="C118">
            <v>180.15540000000004</v>
          </cell>
        </row>
        <row r="119">
          <cell r="A119">
            <v>4013</v>
          </cell>
          <cell r="B119" t="str">
            <v>Prispevek za starševsko varstvo</v>
          </cell>
          <cell r="C119">
            <v>292.58795999999995</v>
          </cell>
        </row>
        <row r="120">
          <cell r="A120">
            <v>4015</v>
          </cell>
          <cell r="B120" t="str">
            <v>Premije kolektivnega DPZ</v>
          </cell>
        </row>
        <row r="122">
          <cell r="A122">
            <v>402</v>
          </cell>
          <cell r="B122" t="str">
            <v>IZDATKI ZA BLAGO IN STORITVE</v>
          </cell>
          <cell r="C122">
            <v>238417.30483000004</v>
          </cell>
        </row>
        <row r="123">
          <cell r="A123">
            <v>4020</v>
          </cell>
          <cell r="B123" t="str">
            <v>Pisarniški in splošni material in storitve</v>
          </cell>
          <cell r="C123">
            <v>42125.567110000004</v>
          </cell>
        </row>
        <row r="124">
          <cell r="A124">
            <v>4021</v>
          </cell>
          <cell r="B124" t="str">
            <v>Posebni material in storitve</v>
          </cell>
          <cell r="C124">
            <v>1436.3289299999997</v>
          </cell>
        </row>
        <row r="125">
          <cell r="A125">
            <v>4022</v>
          </cell>
          <cell r="B125" t="str">
            <v>Energija, voda, komunalne storitve in komunikacije</v>
          </cell>
          <cell r="C125">
            <v>53909.314350000015</v>
          </cell>
        </row>
        <row r="126">
          <cell r="A126">
            <v>4023</v>
          </cell>
          <cell r="B126" t="str">
            <v>Prevozni stroški in storitve</v>
          </cell>
          <cell r="C126">
            <v>2321.4680499999995</v>
          </cell>
        </row>
        <row r="127">
          <cell r="A127">
            <v>4024</v>
          </cell>
          <cell r="B127" t="str">
            <v>Izdatki za službena potovanja</v>
          </cell>
          <cell r="C127">
            <v>5017.3717999999999</v>
          </cell>
        </row>
        <row r="128">
          <cell r="A128">
            <v>4025</v>
          </cell>
          <cell r="B128" t="str">
            <v>Tekoče vzdrževanje</v>
          </cell>
          <cell r="C128">
            <v>46998.500510000013</v>
          </cell>
        </row>
        <row r="129">
          <cell r="A129">
            <v>4026</v>
          </cell>
          <cell r="B129" t="str">
            <v>Najemnine in zakupnine (leasing)</v>
          </cell>
          <cell r="C129">
            <v>21966.363710000005</v>
          </cell>
        </row>
        <row r="130">
          <cell r="A130">
            <v>4027</v>
          </cell>
          <cell r="B130" t="str">
            <v>Kazni in odškodnine</v>
          </cell>
          <cell r="C130">
            <v>1</v>
          </cell>
        </row>
        <row r="131">
          <cell r="A131">
            <v>4028</v>
          </cell>
          <cell r="B131" t="str">
            <v>Davek na izplačane plače</v>
          </cell>
          <cell r="C131">
            <v>18713.128640000003</v>
          </cell>
        </row>
        <row r="132">
          <cell r="A132">
            <v>4029</v>
          </cell>
          <cell r="B132" t="str">
            <v>Drugi operativni odhodki</v>
          </cell>
          <cell r="C132">
            <v>45928.261730000027</v>
          </cell>
        </row>
        <row r="134">
          <cell r="A134">
            <v>403</v>
          </cell>
          <cell r="B134" t="str">
            <v>PLAČILA DOMAČIH OBRESTI</v>
          </cell>
          <cell r="C134">
            <v>36232.513889999944</v>
          </cell>
        </row>
        <row r="136">
          <cell r="A136">
            <v>404</v>
          </cell>
          <cell r="B136" t="str">
            <v>PLAČILA TUJIH OBRESTI</v>
          </cell>
          <cell r="C136">
            <v>0</v>
          </cell>
        </row>
        <row r="138">
          <cell r="A138">
            <v>409</v>
          </cell>
          <cell r="B138" t="str">
            <v>REZERVE</v>
          </cell>
          <cell r="C138">
            <v>0</v>
          </cell>
        </row>
        <row r="140">
          <cell r="A140">
            <v>41</v>
          </cell>
          <cell r="B140" t="str">
            <v>TEKOČI TRANSFERI (411+412+413+414)</v>
          </cell>
          <cell r="C140">
            <v>32793438.856499992</v>
          </cell>
        </row>
        <row r="142">
          <cell r="A142">
            <v>411</v>
          </cell>
          <cell r="B142" t="str">
            <v>TRANSFERI POSAMEZNIKOM IN GOSPODINJSTVOM</v>
          </cell>
          <cell r="C142">
            <v>4263367.07969</v>
          </cell>
        </row>
        <row r="144">
          <cell r="A144">
            <v>4116</v>
          </cell>
          <cell r="B144" t="str">
            <v>Boleznine</v>
          </cell>
          <cell r="C144">
            <v>3976521.8471999997</v>
          </cell>
        </row>
        <row r="145">
          <cell r="A145">
            <v>411600</v>
          </cell>
          <cell r="B145" t="str">
            <v>Boleznine nad 30 dni, izplačane iz OZZ</v>
          </cell>
          <cell r="C145">
            <v>2708155.9617499993</v>
          </cell>
        </row>
        <row r="146">
          <cell r="B146" t="str">
            <v>- od tega boleznine 1. btto</v>
          </cell>
          <cell r="C146">
            <v>2346836.2325391271</v>
          </cell>
        </row>
        <row r="147">
          <cell r="B147" t="str">
            <v>- od tega prisp. delodaj. za boleznine</v>
          </cell>
          <cell r="C147">
            <v>361319.72921087255</v>
          </cell>
        </row>
        <row r="148">
          <cell r="A148">
            <v>411699</v>
          </cell>
          <cell r="B148" t="str">
            <v>Druge boleznine</v>
          </cell>
          <cell r="C148">
            <v>1268365.8854500004</v>
          </cell>
        </row>
        <row r="149">
          <cell r="B149" t="str">
            <v>- od tega boleznine 1. btto</v>
          </cell>
          <cell r="C149">
            <v>1129242.7764186673</v>
          </cell>
        </row>
        <row r="150">
          <cell r="B150" t="str">
            <v>- od tega prisp. delodaj. za boleznine</v>
          </cell>
          <cell r="C150">
            <v>139123.10903133318</v>
          </cell>
        </row>
        <row r="152">
          <cell r="A152">
            <v>4117</v>
          </cell>
          <cell r="B152" t="str">
            <v>Štipendije</v>
          </cell>
          <cell r="C152">
            <v>0</v>
          </cell>
        </row>
        <row r="154">
          <cell r="A154">
            <v>4119</v>
          </cell>
          <cell r="B154" t="str">
            <v>Drugi transferi posameznikom</v>
          </cell>
          <cell r="C154">
            <v>286845.23249000002</v>
          </cell>
        </row>
        <row r="155">
          <cell r="A155">
            <v>411908</v>
          </cell>
          <cell r="B155" t="str">
            <v>Denarne nagrade in priznanja</v>
          </cell>
          <cell r="C155">
            <v>0</v>
          </cell>
        </row>
        <row r="156">
          <cell r="A156">
            <v>411910</v>
          </cell>
          <cell r="B156" t="str">
            <v>Plačilo dnevnic, potnih in drugih stroškov v zvezi z zdravljenjem</v>
          </cell>
          <cell r="C156">
            <v>62895.22954</v>
          </cell>
        </row>
        <row r="157">
          <cell r="A157">
            <v>411911</v>
          </cell>
          <cell r="B157" t="str">
            <v>Plačilo pogrebnin</v>
          </cell>
          <cell r="C157">
            <v>219169.62295000011</v>
          </cell>
        </row>
        <row r="158">
          <cell r="A158">
            <v>411912</v>
          </cell>
          <cell r="B158" t="str">
            <v>Plačilo posmrtnin</v>
          </cell>
          <cell r="C158">
            <v>4780.38</v>
          </cell>
        </row>
        <row r="159">
          <cell r="A159">
            <v>411999</v>
          </cell>
          <cell r="B159" t="str">
            <v>Drugi transferi posameznikom in gospodinjstvom</v>
          </cell>
        </row>
        <row r="161">
          <cell r="A161">
            <v>412</v>
          </cell>
          <cell r="B161" t="str">
            <v>TRANSFERI NEPROFITNIM ORGANIZACIJAM IN USTANOVAM</v>
          </cell>
          <cell r="C161">
            <v>33.032000000001062</v>
          </cell>
        </row>
        <row r="163">
          <cell r="A163">
            <v>413</v>
          </cell>
          <cell r="B163" t="str">
            <v>DRUGI TEKOČI DOMAČI TRANSFERI</v>
          </cell>
          <cell r="C163">
            <v>28456757.228139989</v>
          </cell>
        </row>
        <row r="165">
          <cell r="A165">
            <v>4131</v>
          </cell>
          <cell r="B165" t="str">
            <v>Tekoči transferi v sklade socialnega zavarovanja</v>
          </cell>
          <cell r="C165">
            <v>58636.936799999996</v>
          </cell>
        </row>
        <row r="166">
          <cell r="A166">
            <v>413102</v>
          </cell>
          <cell r="B166" t="str">
            <v>Prispevek v ZZZS za ZZ upokojencev, ki ga plačuje ZPIZ</v>
          </cell>
          <cell r="C166">
            <v>0</v>
          </cell>
        </row>
        <row r="167">
          <cell r="A167">
            <v>413110</v>
          </cell>
          <cell r="B167" t="str">
            <v>Prispevki za PIZ od nadomestil</v>
          </cell>
          <cell r="C167">
            <v>32591.930300000007</v>
          </cell>
        </row>
        <row r="168">
          <cell r="A168">
            <v>413111</v>
          </cell>
          <cell r="B168" t="str">
            <v>Prispevki za ZZ od nadomestil</v>
          </cell>
          <cell r="C168">
            <v>26045.006499999996</v>
          </cell>
        </row>
        <row r="169">
          <cell r="A169">
            <v>413199</v>
          </cell>
          <cell r="B169" t="str">
            <v>Drugi tekoči transferi v sklade socialnega zavarovanja</v>
          </cell>
          <cell r="C169">
            <v>0</v>
          </cell>
        </row>
        <row r="171">
          <cell r="A171">
            <v>4133</v>
          </cell>
          <cell r="B171" t="str">
            <v>Tekoči transferi v javne zavode</v>
          </cell>
          <cell r="C171">
            <v>23357015.892409995</v>
          </cell>
        </row>
        <row r="172">
          <cell r="A172">
            <v>413300</v>
          </cell>
          <cell r="B172" t="str">
            <v>Sredstva za plače</v>
          </cell>
          <cell r="C172">
            <v>8650207.7479000017</v>
          </cell>
        </row>
        <row r="173">
          <cell r="A173">
            <v>4133001</v>
          </cell>
          <cell r="B173" t="str">
            <v>- osnovna zdravstvena dejavnost</v>
          </cell>
          <cell r="C173">
            <v>2225743.8629799988</v>
          </cell>
        </row>
        <row r="174">
          <cell r="A174">
            <v>4133002</v>
          </cell>
          <cell r="B174" t="str">
            <v>- spec. ambulantna in bolnišnična dejavnost</v>
          </cell>
          <cell r="C174">
            <v>5695852.5516099986</v>
          </cell>
        </row>
        <row r="175">
          <cell r="A175">
            <v>4133003</v>
          </cell>
          <cell r="B175" t="str">
            <v>- zdravilišča</v>
          </cell>
          <cell r="C175">
            <v>4556.1000000000004</v>
          </cell>
        </row>
        <row r="176">
          <cell r="A176">
            <v>4133005</v>
          </cell>
          <cell r="B176" t="str">
            <v>- socialni zavodi</v>
          </cell>
          <cell r="C176">
            <v>724055.23330999981</v>
          </cell>
        </row>
        <row r="177">
          <cell r="A177">
            <v>413301</v>
          </cell>
          <cell r="B177" t="str">
            <v>Sredstva za prispevke delodajalca</v>
          </cell>
          <cell r="C177">
            <v>1929591.7007200001</v>
          </cell>
        </row>
        <row r="178">
          <cell r="A178">
            <v>4133011</v>
          </cell>
          <cell r="B178" t="str">
            <v>- osnovna zdravstvena dejavnost</v>
          </cell>
          <cell r="C178">
            <v>488387.78634999995</v>
          </cell>
        </row>
        <row r="179">
          <cell r="A179">
            <v>4133012</v>
          </cell>
          <cell r="B179" t="str">
            <v>- spec. ambulantna in bolnišnična dejavnost</v>
          </cell>
          <cell r="C179">
            <v>1239792.3748600003</v>
          </cell>
        </row>
        <row r="180">
          <cell r="A180">
            <v>4133013</v>
          </cell>
          <cell r="B180" t="str">
            <v>- zdravilišča</v>
          </cell>
          <cell r="C180">
            <v>980.39229</v>
          </cell>
        </row>
        <row r="181">
          <cell r="A181">
            <v>4133015</v>
          </cell>
          <cell r="B181" t="str">
            <v>- socialni zavodi</v>
          </cell>
          <cell r="C181">
            <v>200431.14721999998</v>
          </cell>
        </row>
        <row r="182">
          <cell r="A182">
            <v>413302</v>
          </cell>
          <cell r="B182" t="str">
            <v>Sredstva za izdatke za blago in storitve</v>
          </cell>
          <cell r="C182">
            <v>7342183.1865400039</v>
          </cell>
        </row>
        <row r="183">
          <cell r="A183">
            <v>4133021</v>
          </cell>
          <cell r="B183" t="str">
            <v>- osnovna zdravstvena dejavnost</v>
          </cell>
          <cell r="C183">
            <v>998834.43612999981</v>
          </cell>
        </row>
        <row r="184">
          <cell r="A184">
            <v>4133022</v>
          </cell>
          <cell r="B184" t="str">
            <v>- spec. ambulantna in bolnišnična dejavnost</v>
          </cell>
          <cell r="C184">
            <v>6100641.2978300005</v>
          </cell>
        </row>
        <row r="185">
          <cell r="A185">
            <v>4133023</v>
          </cell>
          <cell r="B185" t="str">
            <v>- zdravilišča</v>
          </cell>
          <cell r="C185">
            <v>3375.0907399999996</v>
          </cell>
        </row>
        <row r="186">
          <cell r="A186">
            <v>4133025</v>
          </cell>
          <cell r="B186" t="str">
            <v>- socialni zavodi</v>
          </cell>
          <cell r="C186">
            <v>239332.36183999991</v>
          </cell>
        </row>
        <row r="187">
          <cell r="A187">
            <v>413303</v>
          </cell>
          <cell r="B187" t="str">
            <v>Izdatki za zdravila</v>
          </cell>
          <cell r="C187">
            <v>4492040.9442199999</v>
          </cell>
        </row>
        <row r="188">
          <cell r="A188">
            <v>413304</v>
          </cell>
          <cell r="B188" t="str">
            <v>Izdatki za ortopedske pripomočke</v>
          </cell>
          <cell r="C188">
            <v>306462.80843999994</v>
          </cell>
        </row>
        <row r="189">
          <cell r="A189">
            <v>413305</v>
          </cell>
          <cell r="B189" t="str">
            <v>Izdatki za cepiva, transfuzijo krvi in sanitetni material</v>
          </cell>
          <cell r="C189">
            <v>400751.46</v>
          </cell>
        </row>
        <row r="190">
          <cell r="A190">
            <v>413306</v>
          </cell>
          <cell r="B190" t="str">
            <v>Konvencije</v>
          </cell>
          <cell r="C190">
            <v>51681.11258999999</v>
          </cell>
        </row>
        <row r="191">
          <cell r="A191">
            <v>413310</v>
          </cell>
          <cell r="B191" t="str">
            <v>Za premije kolektivnega dodatnega pokojninskega zavarovanja</v>
          </cell>
          <cell r="C191">
            <v>184096.93199999991</v>
          </cell>
        </row>
        <row r="192">
          <cell r="A192">
            <v>4133101</v>
          </cell>
          <cell r="B192" t="str">
            <v>- osnovna zdravstvena dejavnost</v>
          </cell>
          <cell r="C192">
            <v>60179.445199999987</v>
          </cell>
        </row>
        <row r="193">
          <cell r="A193">
            <v>4133102</v>
          </cell>
          <cell r="B193" t="str">
            <v>- spec. ambulantna in bolnišnična dejavnost</v>
          </cell>
          <cell r="C193">
            <v>88342.726529999985</v>
          </cell>
        </row>
        <row r="194">
          <cell r="A194">
            <v>4133103</v>
          </cell>
          <cell r="B194" t="str">
            <v>- zdravilišča</v>
          </cell>
          <cell r="C194">
            <v>166.12186999999994</v>
          </cell>
        </row>
        <row r="195">
          <cell r="A195">
            <v>4133105</v>
          </cell>
          <cell r="B195" t="str">
            <v>- socialni zavodi</v>
          </cell>
          <cell r="C195">
            <v>35408.638399999996</v>
          </cell>
        </row>
        <row r="197">
          <cell r="A197">
            <v>4134</v>
          </cell>
          <cell r="B197" t="str">
            <v>Tekoči transferi v državni proračun</v>
          </cell>
          <cell r="C197">
            <v>568.94540000000006</v>
          </cell>
        </row>
        <row r="198">
          <cell r="A198">
            <v>413404</v>
          </cell>
          <cell r="B198" t="str">
            <v>Prispevki za zapos. od nadomestil</v>
          </cell>
          <cell r="C198">
            <v>200.71110000000004</v>
          </cell>
        </row>
        <row r="199">
          <cell r="A199">
            <v>413405</v>
          </cell>
          <cell r="B199" t="str">
            <v>Prisp. za porod. varst. od nadomest</v>
          </cell>
          <cell r="C199">
            <v>368.23429999999996</v>
          </cell>
        </row>
        <row r="201">
          <cell r="A201">
            <v>4135</v>
          </cell>
          <cell r="B201" t="str">
            <v>Tek. plačila drugim izvajal. javnih služb, ki niso posre.pror.uporabniki</v>
          </cell>
          <cell r="C201">
            <v>5040535.4535300005</v>
          </cell>
        </row>
        <row r="202">
          <cell r="A202">
            <v>413500</v>
          </cell>
          <cell r="B202" t="str">
            <v>Tek. plačila drugim izvajal. javnih služb, ki niso posre.pror.uporabniki</v>
          </cell>
          <cell r="C202">
            <v>3485869.90858</v>
          </cell>
        </row>
        <row r="203">
          <cell r="A203">
            <v>4135001</v>
          </cell>
          <cell r="B203" t="str">
            <v>- osnovna zdravstvena dejavnost</v>
          </cell>
          <cell r="C203">
            <v>2020556.6659399997</v>
          </cell>
        </row>
        <row r="204">
          <cell r="A204">
            <v>4135002</v>
          </cell>
          <cell r="B204" t="str">
            <v>- spec. ambulantna in bolnišnična dejavnost</v>
          </cell>
          <cell r="C204">
            <v>1066921.2630500002</v>
          </cell>
        </row>
        <row r="205">
          <cell r="A205">
            <v>4135003</v>
          </cell>
          <cell r="B205" t="str">
            <v>- zdravilišča</v>
          </cell>
          <cell r="C205">
            <v>304016.27918000001</v>
          </cell>
        </row>
        <row r="206">
          <cell r="A206">
            <v>4135005</v>
          </cell>
          <cell r="B206" t="str">
            <v>- socialni zavodi</v>
          </cell>
          <cell r="C206">
            <v>94375.70040999999</v>
          </cell>
        </row>
        <row r="207">
          <cell r="A207">
            <v>4135006</v>
          </cell>
          <cell r="B207" t="str">
            <v>- posebne pravice iz OZZ</v>
          </cell>
          <cell r="C207">
            <v>0</v>
          </cell>
        </row>
        <row r="208">
          <cell r="A208">
            <v>413501</v>
          </cell>
          <cell r="B208" t="str">
            <v>Za zdravila</v>
          </cell>
          <cell r="C208">
            <v>950267.83312000032</v>
          </cell>
        </row>
        <row r="209">
          <cell r="A209">
            <v>413502</v>
          </cell>
          <cell r="B209" t="str">
            <v>Za ortopedske pripomočke</v>
          </cell>
          <cell r="C209">
            <v>604397.71182999993</v>
          </cell>
        </row>
        <row r="210">
          <cell r="A210">
            <v>413503</v>
          </cell>
          <cell r="B210" t="str">
            <v>Za cepiva, transfuzijo krvi in sanitetni material</v>
          </cell>
          <cell r="C210">
            <v>0</v>
          </cell>
        </row>
        <row r="212">
          <cell r="A212">
            <v>414</v>
          </cell>
          <cell r="B212" t="str">
            <v>TEKOČI TRANSFERI V TUJINO</v>
          </cell>
          <cell r="C212">
            <v>73281.516670000026</v>
          </cell>
        </row>
        <row r="214">
          <cell r="A214">
            <v>4142</v>
          </cell>
          <cell r="B214" t="str">
            <v>Tekoči transferi neprofitnim organizacijam v tujini</v>
          </cell>
          <cell r="C214">
            <v>73281.516670000026</v>
          </cell>
        </row>
        <row r="215">
          <cell r="A215">
            <v>414200</v>
          </cell>
          <cell r="B215" t="str">
            <v>Za zdravljenje v tujini</v>
          </cell>
          <cell r="C215">
            <v>64791.876270000008</v>
          </cell>
        </row>
        <row r="216">
          <cell r="A216">
            <v>414201</v>
          </cell>
          <cell r="B216" t="str">
            <v>Iz naslova konvencij z drugimi državami</v>
          </cell>
          <cell r="C216">
            <v>8489.640400000002</v>
          </cell>
        </row>
        <row r="218">
          <cell r="A218">
            <v>4143</v>
          </cell>
          <cell r="B218" t="str">
            <v>Drugi tekoči transferi v tujino</v>
          </cell>
          <cell r="C218">
            <v>0</v>
          </cell>
        </row>
        <row r="220">
          <cell r="A220">
            <v>42</v>
          </cell>
          <cell r="B220" t="str">
            <v xml:space="preserve">INVESTICIJSKI ODHODKI </v>
          </cell>
          <cell r="C220">
            <v>9571.0164699999987</v>
          </cell>
        </row>
        <row r="222">
          <cell r="A222">
            <v>420</v>
          </cell>
          <cell r="B222" t="str">
            <v>NAKUP IN GRADNJA OSNOVNIH SREDSTEV</v>
          </cell>
          <cell r="C222">
            <v>9571.0164699999987</v>
          </cell>
        </row>
        <row r="224">
          <cell r="A224">
            <v>49</v>
          </cell>
          <cell r="B224" t="str">
            <v>PRENOS ODHODKOV IN DRUGIH IZDATKOV</v>
          </cell>
          <cell r="C224">
            <v>0</v>
          </cell>
        </row>
        <row r="226">
          <cell r="A226">
            <v>498</v>
          </cell>
          <cell r="B226" t="str">
            <v>EVIDENČNI PROMET ODHODKOV V BREME REZERVNEGA SKLADA</v>
          </cell>
          <cell r="C226">
            <v>0</v>
          </cell>
        </row>
        <row r="228">
          <cell r="A228" t="str">
            <v>III.</v>
          </cell>
          <cell r="B228" t="str">
            <v>PRESEŽEK/PRIMANJKLJAJ   (I. - II.)</v>
          </cell>
          <cell r="C228">
            <v>-1683584.339530021</v>
          </cell>
        </row>
        <row r="229">
          <cell r="B229" t="str">
            <v>(SKUPAJ PRIHODKI MINUS SKUPAJ ODHODKI)</v>
          </cell>
        </row>
        <row r="233">
          <cell r="A233" t="str">
            <v>B.  RAČUN FINANČNIH TERJATEV IN NALOŽB :</v>
          </cell>
        </row>
        <row r="235">
          <cell r="A235" t="str">
            <v>IV.</v>
          </cell>
          <cell r="B235" t="str">
            <v>PREJ. VRAČ. DANIH POSOJIL, PROD. KAP.DEL. (750+751)</v>
          </cell>
          <cell r="C235">
            <v>566.30715000000009</v>
          </cell>
        </row>
        <row r="237">
          <cell r="A237">
            <v>750</v>
          </cell>
          <cell r="B237" t="str">
            <v>PREJETA VRAČILA DANIH POSOJIL</v>
          </cell>
          <cell r="C237">
            <v>566.30715000000009</v>
          </cell>
        </row>
        <row r="238">
          <cell r="A238">
            <v>7500</v>
          </cell>
          <cell r="B238" t="str">
            <v>Prejeta vračila danih posojil - od posameznikov in zasebnikov</v>
          </cell>
          <cell r="C238">
            <v>566.30715000000009</v>
          </cell>
        </row>
        <row r="239">
          <cell r="A239">
            <v>7505</v>
          </cell>
          <cell r="B239" t="str">
            <v>Prejeta vračila danih posojil - od občin</v>
          </cell>
          <cell r="C239">
            <v>0</v>
          </cell>
        </row>
        <row r="240">
          <cell r="A240">
            <v>7507</v>
          </cell>
          <cell r="B240" t="str">
            <v>Prejeta vračila danih posojil - državnemu proračunu</v>
          </cell>
          <cell r="C240">
            <v>0</v>
          </cell>
        </row>
        <row r="242">
          <cell r="A242">
            <v>751</v>
          </cell>
          <cell r="B242" t="str">
            <v>PRODAJA KAPITALSKIH DELEŽEV</v>
          </cell>
          <cell r="C242">
            <v>0</v>
          </cell>
        </row>
        <row r="243">
          <cell r="A243">
            <v>7512</v>
          </cell>
          <cell r="B243" t="str">
            <v>Sredstva, pridobljena s prodajo kapitalskih deležev v privatnih podjetjih</v>
          </cell>
          <cell r="C243">
            <v>0</v>
          </cell>
        </row>
        <row r="245">
          <cell r="A245" t="str">
            <v>V.</v>
          </cell>
          <cell r="B245" t="str">
            <v>DANA POSOJILA, POVEČANJE KAPIT. DEL. (440+441)</v>
          </cell>
          <cell r="C245">
            <v>0</v>
          </cell>
        </row>
        <row r="247">
          <cell r="A247">
            <v>440</v>
          </cell>
          <cell r="B247" t="str">
            <v>DANA POSOJILA</v>
          </cell>
          <cell r="C247">
            <v>0</v>
          </cell>
        </row>
        <row r="248">
          <cell r="A248">
            <v>4400</v>
          </cell>
          <cell r="B248" t="str">
            <v>Dana posojila posameznikom in zasebnikom</v>
          </cell>
          <cell r="C248">
            <v>0</v>
          </cell>
        </row>
        <row r="249">
          <cell r="A249">
            <v>4405</v>
          </cell>
          <cell r="B249" t="str">
            <v>Dana posojila občinam</v>
          </cell>
          <cell r="C249">
            <v>0</v>
          </cell>
        </row>
        <row r="250">
          <cell r="A250">
            <v>4407</v>
          </cell>
          <cell r="B250" t="str">
            <v>Dana posojila državnemu proračunu</v>
          </cell>
          <cell r="C250">
            <v>0</v>
          </cell>
        </row>
        <row r="252">
          <cell r="A252">
            <v>441</v>
          </cell>
          <cell r="B252" t="str">
            <v>POVEČANJE KAPITALSKIH DELEŽEV IN NALOŽB</v>
          </cell>
          <cell r="C252">
            <v>0</v>
          </cell>
        </row>
        <row r="254">
          <cell r="A254" t="str">
            <v>VI.</v>
          </cell>
          <cell r="B254" t="str">
            <v>PREJETA - DANA POSOJILA, SPREM. KAP. DEL. (IV. - V.)</v>
          </cell>
          <cell r="C254">
            <v>566.30715000000009</v>
          </cell>
        </row>
        <row r="258">
          <cell r="A258" t="str">
            <v>C.  RAČUN FINANCIRANJA :</v>
          </cell>
        </row>
        <row r="260">
          <cell r="A260" t="str">
            <v>VII.</v>
          </cell>
          <cell r="B260" t="str">
            <v>ZADOLŽEVANJE</v>
          </cell>
          <cell r="C260">
            <v>1511000</v>
          </cell>
        </row>
        <row r="262">
          <cell r="A262">
            <v>500</v>
          </cell>
          <cell r="B262" t="str">
            <v>DOMAČE ZADOLŽEVANJE</v>
          </cell>
          <cell r="C262">
            <v>1511000</v>
          </cell>
        </row>
        <row r="263">
          <cell r="A263">
            <v>5001</v>
          </cell>
          <cell r="B263" t="str">
            <v>Najeti krediti pri poslovnih bankah</v>
          </cell>
          <cell r="C263">
            <v>0</v>
          </cell>
        </row>
        <row r="264">
          <cell r="A264">
            <v>5002</v>
          </cell>
          <cell r="B264" t="str">
            <v>Najeti krediti pri drugih finančnih institucijah</v>
          </cell>
          <cell r="C264">
            <v>0</v>
          </cell>
        </row>
        <row r="265">
          <cell r="A265">
            <v>5003</v>
          </cell>
          <cell r="B265" t="str">
            <v>Najeti krediti pri drugih domačih kreditodajalcih</v>
          </cell>
          <cell r="C265">
            <v>1511000</v>
          </cell>
        </row>
        <row r="267">
          <cell r="A267" t="str">
            <v>VIII.</v>
          </cell>
          <cell r="B267" t="str">
            <v>ODPLAČILA DOLGA</v>
          </cell>
          <cell r="C267">
            <v>0</v>
          </cell>
        </row>
        <row r="269">
          <cell r="A269">
            <v>550</v>
          </cell>
          <cell r="B269" t="str">
            <v>ODPLAČILA DOMAČEGA DOLGA</v>
          </cell>
          <cell r="C269">
            <v>0</v>
          </cell>
        </row>
        <row r="270">
          <cell r="A270">
            <v>5501</v>
          </cell>
          <cell r="B270" t="str">
            <v>Odplačila kreditov poslovnim bankam</v>
          </cell>
          <cell r="C270">
            <v>0</v>
          </cell>
        </row>
        <row r="271">
          <cell r="A271">
            <v>5502</v>
          </cell>
          <cell r="B271" t="str">
            <v>Odplačila kreditov drugim finančnim institucijam</v>
          </cell>
          <cell r="C271">
            <v>0</v>
          </cell>
        </row>
        <row r="272">
          <cell r="A272">
            <v>5503</v>
          </cell>
          <cell r="B272" t="str">
            <v>Odplačila kreditov drugim domačim kreditodajalcem</v>
          </cell>
          <cell r="C272">
            <v>0</v>
          </cell>
        </row>
        <row r="275">
          <cell r="A275" t="str">
            <v>IX</v>
          </cell>
          <cell r="B275" t="str">
            <v>NETO ZADOLŽEVANJE   (VII. - VIII.)</v>
          </cell>
          <cell r="C275">
            <v>1511000</v>
          </cell>
        </row>
        <row r="277">
          <cell r="A277" t="str">
            <v>X</v>
          </cell>
          <cell r="B277" t="str">
            <v>POVEČ./ZMANJ. SRED. NA RAČUNIH (I+IV+VII-II-V-VIII)</v>
          </cell>
          <cell r="C277">
            <v>-172018.03238002956</v>
          </cell>
        </row>
        <row r="279">
          <cell r="A279" t="str">
            <v>XII.</v>
          </cell>
          <cell r="B279" t="str">
            <v>STANJE SRED. NA RAČ. ZAV. KONEC PRET. MESECA</v>
          </cell>
          <cell r="C279">
            <v>44640</v>
          </cell>
        </row>
      </sheetData>
      <sheetData sheetId="5">
        <row r="1">
          <cell r="A1" t="str">
            <v>Zavod za zdravstveno zavarovanje Slovenije</v>
          </cell>
        </row>
        <row r="4">
          <cell r="A4" t="str">
            <v xml:space="preserve">A.  BILANCA PRIHODKOV IN ODHODKOV </v>
          </cell>
        </row>
        <row r="5">
          <cell r="D5" t="str">
            <v>v tisoč SIT</v>
          </cell>
        </row>
        <row r="6">
          <cell r="C6" t="str">
            <v>April</v>
          </cell>
          <cell r="D6" t="str">
            <v>I-IV</v>
          </cell>
        </row>
        <row r="7">
          <cell r="C7">
            <v>2004</v>
          </cell>
          <cell r="D7">
            <v>2004</v>
          </cell>
        </row>
        <row r="8">
          <cell r="A8" t="str">
            <v>I.</v>
          </cell>
          <cell r="B8" t="str">
            <v>SKUPAJ PRIHODKI (70+71+72+73+74)</v>
          </cell>
          <cell r="C8">
            <v>33474303.348509997</v>
          </cell>
          <cell r="D8">
            <v>127200349.57873999</v>
          </cell>
        </row>
        <row r="10">
          <cell r="B10" t="str">
            <v>TEKOČI PRIHODKI (70+71)</v>
          </cell>
          <cell r="C10">
            <v>26948761.59167999</v>
          </cell>
          <cell r="D10">
            <v>102609201.62530999</v>
          </cell>
        </row>
        <row r="12">
          <cell r="A12">
            <v>70</v>
          </cell>
          <cell r="B12" t="str">
            <v>DAVČNI PRIHODKI (DAVKI IN PRISPEVKI)</v>
          </cell>
          <cell r="C12">
            <v>25689736.834989995</v>
          </cell>
          <cell r="D12">
            <v>100747192.97150999</v>
          </cell>
        </row>
        <row r="14">
          <cell r="A14">
            <v>701</v>
          </cell>
          <cell r="B14" t="str">
            <v>PRISPEVKI ZA SOCIALNO VARNOST</v>
          </cell>
          <cell r="C14">
            <v>25689736.834989995</v>
          </cell>
          <cell r="D14">
            <v>100747192.97150999</v>
          </cell>
        </row>
        <row r="16">
          <cell r="A16">
            <v>7010</v>
          </cell>
          <cell r="B16" t="str">
            <v>Prispevki zaposlenih</v>
          </cell>
          <cell r="C16">
            <v>11239342.891689997</v>
          </cell>
          <cell r="D16">
            <v>44214429.856279999</v>
          </cell>
        </row>
        <row r="17">
          <cell r="A17">
            <v>701006</v>
          </cell>
          <cell r="B17" t="str">
            <v>Prispevek za ZZ - od zaposlenih pri pravnih osebah</v>
          </cell>
          <cell r="C17">
            <v>10663411.081779998</v>
          </cell>
          <cell r="D17">
            <v>41861771.227169998</v>
          </cell>
        </row>
        <row r="18">
          <cell r="A18">
            <v>701007</v>
          </cell>
          <cell r="B18" t="str">
            <v>Prispevek za ZZ - od zaposlenih pri fizičnih osebah</v>
          </cell>
          <cell r="C18">
            <v>572297.12523999996</v>
          </cell>
          <cell r="D18">
            <v>2339898.57895</v>
          </cell>
        </row>
        <row r="19">
          <cell r="A19">
            <v>701008</v>
          </cell>
          <cell r="B19" t="str">
            <v>Prispevek za ZZ - od zaposlenih pri tujem delodajalcu</v>
          </cell>
          <cell r="C19">
            <v>3634.6846700000006</v>
          </cell>
          <cell r="D19">
            <v>12760.050160000001</v>
          </cell>
        </row>
        <row r="21">
          <cell r="A21">
            <v>7011</v>
          </cell>
          <cell r="B21" t="str">
            <v>Prispevki delodajalcev</v>
          </cell>
          <cell r="C21">
            <v>12570673.646709993</v>
          </cell>
          <cell r="D21">
            <v>49202530.771149993</v>
          </cell>
        </row>
        <row r="22">
          <cell r="A22">
            <v>701109</v>
          </cell>
          <cell r="B22" t="str">
            <v>Prispevek za ZZ - za zaposlene pri pravnih osebah</v>
          </cell>
          <cell r="C22">
            <v>11039656.186479997</v>
          </cell>
          <cell r="D22">
            <v>43211437.149339996</v>
          </cell>
        </row>
        <row r="23">
          <cell r="A23">
            <v>701110</v>
          </cell>
          <cell r="B23" t="str">
            <v>Prispevek za poškodbe pri delu in poklicne bolezni</v>
          </cell>
          <cell r="C23">
            <v>1003056.7677200004</v>
          </cell>
          <cell r="D23">
            <v>3932668.6814200003</v>
          </cell>
        </row>
        <row r="24">
          <cell r="A24">
            <v>701113</v>
          </cell>
          <cell r="B24" t="str">
            <v>Prispevek za ZZ za zaposlene pri fizičnih osebah</v>
          </cell>
          <cell r="C24">
            <v>527960.69250999996</v>
          </cell>
          <cell r="D24">
            <v>2058424.9403900001</v>
          </cell>
        </row>
        <row r="26">
          <cell r="A26">
            <v>7012</v>
          </cell>
          <cell r="B26" t="str">
            <v>Prispevki samozaposlenih</v>
          </cell>
          <cell r="C26">
            <v>1336163.3149499996</v>
          </cell>
          <cell r="D26">
            <v>5228076.8456699997</v>
          </cell>
        </row>
        <row r="27">
          <cell r="A27">
            <v>701207</v>
          </cell>
          <cell r="B27" t="str">
            <v>Prispevek za ZZ - kmetov, od katastrskega dohodka</v>
          </cell>
          <cell r="C27">
            <v>60382.085540000029</v>
          </cell>
          <cell r="D27">
            <v>260668.54268000001</v>
          </cell>
        </row>
        <row r="28">
          <cell r="A28">
            <v>701208</v>
          </cell>
          <cell r="B28" t="str">
            <v>Prispevek za ZZ - kmetov, od osnove za pokojninsko in invalidsko zav.</v>
          </cell>
          <cell r="C28">
            <v>17236.599089999996</v>
          </cell>
          <cell r="D28">
            <v>52945.985930000003</v>
          </cell>
        </row>
        <row r="29">
          <cell r="A29">
            <v>701209</v>
          </cell>
          <cell r="B29" t="str">
            <v>Prispevek za ZZ - oseb, ki plačujejo prispevek v pavšalu</v>
          </cell>
          <cell r="C29">
            <v>9382.4580199999982</v>
          </cell>
          <cell r="D29">
            <v>41387.257579999998</v>
          </cell>
        </row>
        <row r="30">
          <cell r="A30">
            <v>701210</v>
          </cell>
          <cell r="B30" t="str">
            <v>Prispevek za ZZ - oseb, ki niso zavarovane iz drugih naslovov</v>
          </cell>
          <cell r="C30">
            <v>67935.808119999943</v>
          </cell>
          <cell r="D30">
            <v>280035.65982999996</v>
          </cell>
        </row>
        <row r="31">
          <cell r="A31">
            <v>701211</v>
          </cell>
          <cell r="B31" t="str">
            <v>Prispevek za poškodbe pri delu in poklicne bolezni kmetov</v>
          </cell>
          <cell r="C31">
            <v>8866.1209899999994</v>
          </cell>
          <cell r="D31">
            <v>28702.423149999999</v>
          </cell>
        </row>
        <row r="32">
          <cell r="A32">
            <v>701212</v>
          </cell>
          <cell r="B32" t="str">
            <v>Pavšal za poškodbe pri delu in poklicne bolezni</v>
          </cell>
          <cell r="C32">
            <v>62213.78449999998</v>
          </cell>
          <cell r="D32">
            <v>243528.60889999999</v>
          </cell>
        </row>
        <row r="33">
          <cell r="A33">
            <v>701213</v>
          </cell>
          <cell r="B33" t="str">
            <v>Prispevek za ZZ - oseb, ki sam. opr. dej. - od zavarovalne osnove</v>
          </cell>
          <cell r="C33">
            <v>592240.19014999969</v>
          </cell>
          <cell r="D33">
            <v>2312415.9945799997</v>
          </cell>
        </row>
        <row r="34">
          <cell r="A34">
            <v>701214</v>
          </cell>
          <cell r="B34" t="str">
            <v>Prispevek za ZZ - oseb, ki sam. opr. dej. - iz zavarovalne osnove</v>
          </cell>
          <cell r="C34">
            <v>517906.26854000008</v>
          </cell>
          <cell r="D34">
            <v>2008392.3730200001</v>
          </cell>
        </row>
        <row r="36">
          <cell r="A36">
            <v>7013</v>
          </cell>
          <cell r="B36" t="str">
            <v>Ostali prispevki za socialno varnost</v>
          </cell>
          <cell r="C36">
            <v>543556.9816399999</v>
          </cell>
          <cell r="D36">
            <v>2102155.49841</v>
          </cell>
        </row>
        <row r="37">
          <cell r="A37">
            <v>701303</v>
          </cell>
          <cell r="B37" t="str">
            <v>Zamudne obresti iz naslova prispevkov za ZZ</v>
          </cell>
          <cell r="C37">
            <v>123504.66812999995</v>
          </cell>
          <cell r="D37">
            <v>405057.30663999997</v>
          </cell>
        </row>
        <row r="38">
          <cell r="A38">
            <v>701304</v>
          </cell>
          <cell r="B38" t="str">
            <v>Pozneje plačani odloženi prispevki za socialno varnost</v>
          </cell>
          <cell r="C38">
            <v>0</v>
          </cell>
          <cell r="D38">
            <v>0</v>
          </cell>
        </row>
        <row r="39">
          <cell r="A39">
            <v>701305</v>
          </cell>
          <cell r="B39" t="str">
            <v>Pozneje plačani ukinjeni prispevki za socialno varnost</v>
          </cell>
          <cell r="C39">
            <v>72882.286790000013</v>
          </cell>
          <cell r="D39">
            <v>314157.93648999999</v>
          </cell>
        </row>
        <row r="40">
          <cell r="A40">
            <v>701310</v>
          </cell>
          <cell r="B40" t="str">
            <v>Prisp. deloj. za ZZ nadom za porod.</v>
          </cell>
          <cell r="C40">
            <v>196587.39719000005</v>
          </cell>
          <cell r="D40">
            <v>773583.58259000001</v>
          </cell>
        </row>
        <row r="41">
          <cell r="A41">
            <v>701314</v>
          </cell>
          <cell r="B41" t="str">
            <v>Prisp. deloj. za ZZ nadom. za boleznin</v>
          </cell>
          <cell r="C41">
            <v>25835.160599999988</v>
          </cell>
          <cell r="D41">
            <v>98244.764999999999</v>
          </cell>
        </row>
        <row r="42">
          <cell r="A42">
            <v>701318</v>
          </cell>
          <cell r="B42" t="str">
            <v>Prisp. deloj. za ZZ nadom. za brezpos.</v>
          </cell>
          <cell r="C42">
            <v>124747.46893000003</v>
          </cell>
          <cell r="D42">
            <v>511111.90769000002</v>
          </cell>
        </row>
        <row r="43">
          <cell r="A43">
            <v>701320</v>
          </cell>
          <cell r="B43" t="str">
            <v>Prisp. deloj. za ZZ nadom. za inval.</v>
          </cell>
          <cell r="D43">
            <v>0</v>
          </cell>
        </row>
        <row r="45">
          <cell r="A45">
            <v>71</v>
          </cell>
          <cell r="B45" t="str">
            <v>NEDAVČNI PRIHODKI (710+712+713+714)</v>
          </cell>
          <cell r="C45">
            <v>1259024.75669</v>
          </cell>
          <cell r="D45">
            <v>1862008.6538</v>
          </cell>
        </row>
        <row r="47">
          <cell r="A47">
            <v>710</v>
          </cell>
          <cell r="B47" t="str">
            <v>UDELEŽBA NA DOBIČKU IN DOHODKI OD PREMOŽENJA</v>
          </cell>
          <cell r="C47">
            <v>11338.701109999995</v>
          </cell>
          <cell r="D47">
            <v>57274.861539999998</v>
          </cell>
        </row>
        <row r="48">
          <cell r="A48">
            <v>7100</v>
          </cell>
          <cell r="B48" t="str">
            <v>Udeležba na dobičku jav. podjetij in jav. finančnih institucij</v>
          </cell>
          <cell r="C48">
            <v>0</v>
          </cell>
          <cell r="D48">
            <v>0</v>
          </cell>
        </row>
        <row r="49">
          <cell r="A49">
            <v>7101</v>
          </cell>
          <cell r="B49" t="str">
            <v>Prihodki od udeležbe na dobičku drugih podjetij in finan. inst.</v>
          </cell>
          <cell r="C49">
            <v>0</v>
          </cell>
          <cell r="D49">
            <v>0</v>
          </cell>
        </row>
        <row r="50">
          <cell r="A50">
            <v>7102</v>
          </cell>
          <cell r="B50" t="str">
            <v xml:space="preserve">Prihodki od obresti </v>
          </cell>
          <cell r="C50">
            <v>4445.146359999997</v>
          </cell>
          <cell r="D50">
            <v>19127.060309999997</v>
          </cell>
        </row>
        <row r="51">
          <cell r="A51">
            <v>7103</v>
          </cell>
          <cell r="B51" t="str">
            <v>Prihodki od premoženja</v>
          </cell>
          <cell r="C51">
            <v>6893.5547499999957</v>
          </cell>
          <cell r="D51">
            <v>38147.801229999997</v>
          </cell>
        </row>
        <row r="53">
          <cell r="A53">
            <v>712</v>
          </cell>
          <cell r="B53" t="str">
            <v>DENARNE KAZNI</v>
          </cell>
          <cell r="C53">
            <v>1311.0423499999988</v>
          </cell>
          <cell r="D53">
            <v>9496.5521099999987</v>
          </cell>
        </row>
        <row r="54">
          <cell r="A54">
            <v>7120</v>
          </cell>
          <cell r="B54" t="str">
            <v>Denarne kazni</v>
          </cell>
          <cell r="C54">
            <v>1311.0423499999988</v>
          </cell>
          <cell r="D54">
            <v>9496.5521099999987</v>
          </cell>
        </row>
        <row r="56">
          <cell r="A56">
            <v>713</v>
          </cell>
          <cell r="B56" t="str">
            <v>PRIHODKI OD PRODAJE BLAGA IN STORITEV</v>
          </cell>
          <cell r="C56">
            <v>73393.32832000003</v>
          </cell>
          <cell r="D56">
            <v>338281.81716000004</v>
          </cell>
        </row>
        <row r="57">
          <cell r="A57">
            <v>7130</v>
          </cell>
          <cell r="B57" t="str">
            <v>Prihodki od prodaje blaga in storitev</v>
          </cell>
          <cell r="C57">
            <v>73393.32832000003</v>
          </cell>
          <cell r="D57">
            <v>338281.81716000004</v>
          </cell>
        </row>
        <row r="59">
          <cell r="A59">
            <v>714</v>
          </cell>
          <cell r="B59" t="str">
            <v>DRUGI NEDAVČNI PRIHODKI</v>
          </cell>
          <cell r="C59">
            <v>1172981.6849099998</v>
          </cell>
          <cell r="D59">
            <v>1456955.4229899999</v>
          </cell>
        </row>
        <row r="60">
          <cell r="A60">
            <v>7141</v>
          </cell>
          <cell r="B60" t="str">
            <v>Drugi nedavčni prihodki</v>
          </cell>
          <cell r="C60">
            <v>1172981.6849099998</v>
          </cell>
          <cell r="D60">
            <v>1456955.4229899999</v>
          </cell>
        </row>
        <row r="61">
          <cell r="A61">
            <v>714100</v>
          </cell>
          <cell r="B61" t="str">
            <v>Drugi nedavčni prihodki</v>
          </cell>
          <cell r="C61">
            <v>4989.9113800000014</v>
          </cell>
          <cell r="D61">
            <v>13845.97658</v>
          </cell>
        </row>
        <row r="62">
          <cell r="A62">
            <v>714103</v>
          </cell>
          <cell r="B62" t="str">
            <v>Prihodki iz naslova konvencij z drugimi državami</v>
          </cell>
          <cell r="C62">
            <v>240489.66190000001</v>
          </cell>
          <cell r="D62">
            <v>273429.56836999999</v>
          </cell>
        </row>
        <row r="63">
          <cell r="A63">
            <v>714104</v>
          </cell>
          <cell r="B63" t="str">
            <v>Prihodki iz naslova regresnih zahtevkov</v>
          </cell>
          <cell r="C63">
            <v>927190.27365999995</v>
          </cell>
          <cell r="D63">
            <v>1167279.0674999999</v>
          </cell>
        </row>
        <row r="64">
          <cell r="A64">
            <v>714199</v>
          </cell>
          <cell r="B64" t="str">
            <v>Drugi izredni nedavčni prihodki</v>
          </cell>
          <cell r="C64">
            <v>311.83797000000004</v>
          </cell>
          <cell r="D64">
            <v>2400.8105399999999</v>
          </cell>
        </row>
        <row r="66">
          <cell r="A66">
            <v>72</v>
          </cell>
          <cell r="B66" t="str">
            <v>KAPITALSKI PRIHODKI (720+722)</v>
          </cell>
          <cell r="C66">
            <v>335423.34777000005</v>
          </cell>
          <cell r="D66">
            <v>353928.32559000002</v>
          </cell>
        </row>
        <row r="68">
          <cell r="A68">
            <v>720</v>
          </cell>
          <cell r="B68" t="str">
            <v>PRIHODKI OD PRODAJE OSNOVNIH SREDSTEV</v>
          </cell>
          <cell r="C68">
            <v>1649.7438500000062</v>
          </cell>
          <cell r="D68">
            <v>20154.721670000003</v>
          </cell>
        </row>
        <row r="69">
          <cell r="A69">
            <v>7200</v>
          </cell>
          <cell r="B69" t="str">
            <v>Prihodki od prodaje zgradb in prostorov</v>
          </cell>
          <cell r="C69">
            <v>1590.4438500000033</v>
          </cell>
          <cell r="D69">
            <v>20059.255000000001</v>
          </cell>
        </row>
        <row r="70">
          <cell r="A70">
            <v>7201</v>
          </cell>
          <cell r="B70" t="str">
            <v>Prihodki od prodaje prevoznih sredstev</v>
          </cell>
          <cell r="C70">
            <v>0</v>
          </cell>
          <cell r="D70">
            <v>0</v>
          </cell>
        </row>
        <row r="71">
          <cell r="A71">
            <v>7202</v>
          </cell>
          <cell r="B71" t="str">
            <v>Prihodki od prodaje opreme</v>
          </cell>
          <cell r="C71">
            <v>59.3</v>
          </cell>
          <cell r="D71">
            <v>95.466669999999993</v>
          </cell>
        </row>
        <row r="72">
          <cell r="A72">
            <v>7203</v>
          </cell>
          <cell r="B72" t="str">
            <v>Prihodki od prodaje drugih osnovnih sredstev</v>
          </cell>
          <cell r="C72">
            <v>0</v>
          </cell>
          <cell r="D72">
            <v>0</v>
          </cell>
        </row>
        <row r="74">
          <cell r="A74">
            <v>722</v>
          </cell>
          <cell r="B74" t="str">
            <v>PRIHODKI OD PRODAJE ZEMLJIŠČ IN NEOPREDM. DOLG. SRED.</v>
          </cell>
          <cell r="C74">
            <v>333773.60392000002</v>
          </cell>
          <cell r="D74">
            <v>333773.60392000002</v>
          </cell>
        </row>
        <row r="76">
          <cell r="A76">
            <v>73</v>
          </cell>
          <cell r="B76" t="str">
            <v>PREJETE DONACIJE (730+731)</v>
          </cell>
          <cell r="C76">
            <v>1852</v>
          </cell>
          <cell r="D76">
            <v>29852</v>
          </cell>
        </row>
        <row r="78">
          <cell r="A78">
            <v>730</v>
          </cell>
          <cell r="B78" t="str">
            <v>PREJETE DONACIJE IZ DOMAČIH VIROV</v>
          </cell>
          <cell r="C78">
            <v>1852</v>
          </cell>
          <cell r="D78">
            <v>29852</v>
          </cell>
        </row>
        <row r="79">
          <cell r="A79">
            <v>731</v>
          </cell>
          <cell r="B79" t="str">
            <v>PREJETE DONACIJE IZ TUJINE</v>
          </cell>
          <cell r="C79">
            <v>0</v>
          </cell>
          <cell r="D79">
            <v>0</v>
          </cell>
        </row>
        <row r="81">
          <cell r="A81">
            <v>74</v>
          </cell>
          <cell r="B81" t="str">
            <v>TRANSFERNI PRIHODKI</v>
          </cell>
          <cell r="C81">
            <v>6188266.4090600014</v>
          </cell>
          <cell r="D81">
            <v>24207367.627840001</v>
          </cell>
        </row>
        <row r="83">
          <cell r="A83">
            <v>740</v>
          </cell>
          <cell r="B83" t="str">
            <v>TRANSFERNI PRIHODKI IZ DRUGIH JAVNOFINANČNIH INST.</v>
          </cell>
          <cell r="C83">
            <v>6188266.4090600014</v>
          </cell>
          <cell r="D83">
            <v>24207367.627840001</v>
          </cell>
        </row>
        <row r="84">
          <cell r="A84">
            <v>7400</v>
          </cell>
          <cell r="B84" t="str">
            <v>Prejeta sredstva iz državnega proračuna</v>
          </cell>
          <cell r="C84">
            <v>333940.21564999979</v>
          </cell>
          <cell r="D84">
            <v>1333539.5068899998</v>
          </cell>
        </row>
        <row r="85">
          <cell r="A85">
            <v>740000</v>
          </cell>
          <cell r="B85" t="str">
            <v>Prejeta sredstva iz naslova tekočih obveznosti državnega proračuna</v>
          </cell>
          <cell r="C85">
            <v>0</v>
          </cell>
          <cell r="D85">
            <v>0</v>
          </cell>
        </row>
        <row r="86">
          <cell r="A86">
            <v>740003</v>
          </cell>
          <cell r="B86" t="str">
            <v>Prejeta sred. iz drž. prorač. iz naslova prisp. za ZZ določenih oseb</v>
          </cell>
          <cell r="C86">
            <v>10567.138530000004</v>
          </cell>
          <cell r="D86">
            <v>43231.419430000002</v>
          </cell>
        </row>
        <row r="87">
          <cell r="A87">
            <v>740004</v>
          </cell>
          <cell r="B87" t="str">
            <v>Druga prejeta sredstva iz državnega proračuna za tekočo porabo</v>
          </cell>
          <cell r="C87">
            <v>0</v>
          </cell>
          <cell r="D87">
            <v>0</v>
          </cell>
        </row>
        <row r="88">
          <cell r="A88">
            <v>740007</v>
          </cell>
          <cell r="B88" t="str">
            <v>Prisp. delod. za ZZ nadom. porodniško</v>
          </cell>
          <cell r="C88">
            <v>193011.19800000009</v>
          </cell>
          <cell r="D88">
            <v>761441.15300000005</v>
          </cell>
        </row>
        <row r="89">
          <cell r="A89">
            <v>740011</v>
          </cell>
          <cell r="B89" t="str">
            <v>Prisp. delod. za ZZ nadom. za brezposeln.</v>
          </cell>
          <cell r="C89">
            <v>128669.98111999995</v>
          </cell>
          <cell r="D89">
            <v>527183.08245999995</v>
          </cell>
        </row>
        <row r="90">
          <cell r="A90">
            <v>740014</v>
          </cell>
          <cell r="B90" t="str">
            <v>Prisp. delod. za ZZ za vojaške obv. na služenju voj.roka</v>
          </cell>
          <cell r="C90">
            <v>1642.2961</v>
          </cell>
          <cell r="D90">
            <v>1642.2961</v>
          </cell>
        </row>
        <row r="91">
          <cell r="A91">
            <v>740015</v>
          </cell>
          <cell r="B91" t="str">
            <v xml:space="preserve">Prisp. delod. za pošk. pri delu in pokl. bolezni za vojaške obv. </v>
          </cell>
          <cell r="C91">
            <v>49.601900000000001</v>
          </cell>
          <cell r="D91">
            <v>41.555900000000001</v>
          </cell>
        </row>
        <row r="93">
          <cell r="A93">
            <v>7401</v>
          </cell>
          <cell r="B93" t="str">
            <v>Prejeta sredstva iz proračunov lokalnih skupnosti</v>
          </cell>
          <cell r="C93">
            <v>442856.59449999989</v>
          </cell>
          <cell r="D93">
            <v>1469368.9255599999</v>
          </cell>
        </row>
        <row r="94">
          <cell r="A94">
            <v>740102</v>
          </cell>
          <cell r="B94" t="str">
            <v>Prejeta sredstva iz občinskih proračunov - prispevki za ZZ dol. oseb</v>
          </cell>
          <cell r="C94">
            <v>442856.59449999989</v>
          </cell>
          <cell r="D94">
            <v>1469368.9255599999</v>
          </cell>
        </row>
        <row r="96">
          <cell r="A96">
            <v>7402</v>
          </cell>
          <cell r="B96" t="str">
            <v>Prejeta sredstva iz skladov socialnega zavarovanja</v>
          </cell>
          <cell r="C96">
            <v>5411469.5989100002</v>
          </cell>
          <cell r="D96">
            <v>21404459.195390001</v>
          </cell>
        </row>
        <row r="97">
          <cell r="A97">
            <v>740202</v>
          </cell>
          <cell r="B97" t="str">
            <v>Prejeta sredstva iz ZPIZ iz naslova prispevka za ZZ upokojencev</v>
          </cell>
          <cell r="C97">
            <v>5199079.7931400016</v>
          </cell>
          <cell r="D97">
            <v>20563684.153900001</v>
          </cell>
        </row>
        <row r="98">
          <cell r="A98">
            <v>740204</v>
          </cell>
          <cell r="B98" t="str">
            <v>Prisp. delod. za ZZ nadom. boleznin</v>
          </cell>
          <cell r="C98">
            <v>26570.991599999994</v>
          </cell>
          <cell r="D98">
            <v>101056.21179999999</v>
          </cell>
        </row>
        <row r="99">
          <cell r="A99">
            <v>740207</v>
          </cell>
          <cell r="B99" t="str">
            <v>Prisp. delod. za ZZ nadom.iz inval.zavar.</v>
          </cell>
          <cell r="C99">
            <v>185818.81417000003</v>
          </cell>
          <cell r="D99">
            <v>739718.82969000004</v>
          </cell>
        </row>
        <row r="103">
          <cell r="A103" t="str">
            <v xml:space="preserve">II. </v>
          </cell>
          <cell r="B103" t="str">
            <v>SKUPAJ ODHODKI (40+41+42+49)</v>
          </cell>
          <cell r="C103">
            <v>33490807.941160023</v>
          </cell>
          <cell r="D103">
            <v>132255971.00577001</v>
          </cell>
        </row>
        <row r="105">
          <cell r="A105">
            <v>40</v>
          </cell>
          <cell r="B105" t="str">
            <v>TEKOČI ODHODKI (400+401+402+403+404+409)</v>
          </cell>
          <cell r="C105">
            <v>1235454.8163099997</v>
          </cell>
          <cell r="D105">
            <v>3802406.0905699995</v>
          </cell>
        </row>
        <row r="107">
          <cell r="A107">
            <v>400</v>
          </cell>
          <cell r="B107" t="str">
            <v>PLAČE IN DRUGI IZDATKI ZAPOSLENIM</v>
          </cell>
          <cell r="C107">
            <v>489440.42385999986</v>
          </cell>
          <cell r="D107">
            <v>1468724.4621899999</v>
          </cell>
        </row>
        <row r="108">
          <cell r="A108">
            <v>4000</v>
          </cell>
          <cell r="B108" t="str">
            <v>Plače in dodatki</v>
          </cell>
          <cell r="C108">
            <v>289443.19470000011</v>
          </cell>
          <cell r="D108">
            <v>1189094.6797200001</v>
          </cell>
        </row>
        <row r="109">
          <cell r="A109">
            <v>4001</v>
          </cell>
          <cell r="B109" t="str">
            <v>Regres za letni dopust</v>
          </cell>
          <cell r="C109">
            <v>132230.72976000002</v>
          </cell>
          <cell r="D109">
            <v>132809.78216</v>
          </cell>
        </row>
        <row r="110">
          <cell r="A110">
            <v>4002</v>
          </cell>
          <cell r="B110" t="str">
            <v>Povračila in nadomestila</v>
          </cell>
          <cell r="C110">
            <v>30261.004549999998</v>
          </cell>
          <cell r="D110">
            <v>104176.45056</v>
          </cell>
        </row>
        <row r="111">
          <cell r="A111">
            <v>4003</v>
          </cell>
          <cell r="B111" t="str">
            <v>Sredstva za delovno uspešnost</v>
          </cell>
          <cell r="C111">
            <v>35833.516850000007</v>
          </cell>
          <cell r="D111">
            <v>37757.068450000006</v>
          </cell>
        </row>
        <row r="112">
          <cell r="A112">
            <v>4004</v>
          </cell>
          <cell r="B112" t="str">
            <v>Sredstva za nadurno delo</v>
          </cell>
          <cell r="C112">
            <v>786.59799999999996</v>
          </cell>
          <cell r="D112">
            <v>2011.3243</v>
          </cell>
        </row>
        <row r="113">
          <cell r="A113">
            <v>4005</v>
          </cell>
          <cell r="B113" t="str">
            <v>Plače za delo nerezidentov po pogodbi</v>
          </cell>
          <cell r="C113">
            <v>0</v>
          </cell>
          <cell r="D113">
            <v>0</v>
          </cell>
        </row>
        <row r="114">
          <cell r="A114">
            <v>4009</v>
          </cell>
          <cell r="B114" t="str">
            <v>Drugi izdatki zaposlenim</v>
          </cell>
          <cell r="C114">
            <v>885.38</v>
          </cell>
          <cell r="D114">
            <v>2875.1570000000002</v>
          </cell>
        </row>
        <row r="116">
          <cell r="A116">
            <v>401</v>
          </cell>
          <cell r="B116" t="str">
            <v>PRISPEVKI DELODAJALCEV ZA SOCIALNO VARNOST</v>
          </cell>
          <cell r="C116">
            <v>104235.23266000004</v>
          </cell>
          <cell r="D116">
            <v>249237.79798000003</v>
          </cell>
        </row>
        <row r="117">
          <cell r="A117">
            <v>4010</v>
          </cell>
          <cell r="B117" t="str">
            <v>Prispevki za PIZ</v>
          </cell>
          <cell r="C117">
            <v>27836.806410000005</v>
          </cell>
          <cell r="D117">
            <v>107556.10442</v>
          </cell>
        </row>
        <row r="118">
          <cell r="A118">
            <v>4011</v>
          </cell>
          <cell r="B118" t="str">
            <v>Prispevek za ZZ</v>
          </cell>
          <cell r="C118">
            <v>22300.491900000008</v>
          </cell>
          <cell r="D118">
            <v>86165.879230000006</v>
          </cell>
        </row>
        <row r="119">
          <cell r="A119">
            <v>4012</v>
          </cell>
          <cell r="B119" t="str">
            <v>Prispevek za zaposlovanje</v>
          </cell>
          <cell r="C119">
            <v>188.67518999999993</v>
          </cell>
          <cell r="D119">
            <v>729.12369999999999</v>
          </cell>
        </row>
        <row r="120">
          <cell r="A120">
            <v>4013</v>
          </cell>
          <cell r="B120" t="str">
            <v>Prispevek za starševsko varstvo</v>
          </cell>
          <cell r="C120">
            <v>314.56023000000005</v>
          </cell>
          <cell r="D120">
            <v>1191.9917</v>
          </cell>
        </row>
        <row r="121">
          <cell r="A121">
            <v>4015</v>
          </cell>
          <cell r="B121" t="str">
            <v>Premije kolektivnega DPZ</v>
          </cell>
          <cell r="C121">
            <v>53594.698929999999</v>
          </cell>
          <cell r="D121">
            <v>53594.698929999999</v>
          </cell>
        </row>
        <row r="123">
          <cell r="A123">
            <v>402</v>
          </cell>
          <cell r="B123" t="str">
            <v>IZDATKI ZA BLAGO IN STORITVE</v>
          </cell>
          <cell r="C123">
            <v>599436.45727999974</v>
          </cell>
          <cell r="D123">
            <v>1673437.7945499998</v>
          </cell>
        </row>
        <row r="124">
          <cell r="A124">
            <v>4020</v>
          </cell>
          <cell r="B124" t="str">
            <v>Pisarniški in splošni material in storitve</v>
          </cell>
          <cell r="C124">
            <v>39441.066980000003</v>
          </cell>
          <cell r="D124">
            <v>185965.32409000001</v>
          </cell>
        </row>
        <row r="125">
          <cell r="A125">
            <v>4021</v>
          </cell>
          <cell r="B125" t="str">
            <v>Posebni material in storitve</v>
          </cell>
          <cell r="C125">
            <v>606.03057000000035</v>
          </cell>
          <cell r="D125">
            <v>3433.8042</v>
          </cell>
        </row>
        <row r="126">
          <cell r="A126">
            <v>4022</v>
          </cell>
          <cell r="B126" t="str">
            <v>Energija, voda, komunalne storitve in komunikacije</v>
          </cell>
          <cell r="C126">
            <v>69290.727829999989</v>
          </cell>
          <cell r="D126">
            <v>228757.85594000001</v>
          </cell>
        </row>
        <row r="127">
          <cell r="A127">
            <v>4023</v>
          </cell>
          <cell r="B127" t="str">
            <v>Prevozni stroški in storitve</v>
          </cell>
          <cell r="C127">
            <v>4456.8786900000014</v>
          </cell>
          <cell r="D127">
            <v>19329.219870000001</v>
          </cell>
        </row>
        <row r="128">
          <cell r="A128">
            <v>4024</v>
          </cell>
          <cell r="B128" t="str">
            <v>Izdatki za službena potovanja</v>
          </cell>
          <cell r="C128">
            <v>6180.8851400000021</v>
          </cell>
          <cell r="D128">
            <v>18445.339920000002</v>
          </cell>
        </row>
        <row r="129">
          <cell r="A129">
            <v>4025</v>
          </cell>
          <cell r="B129" t="str">
            <v>Tekoče vzdrževanje</v>
          </cell>
          <cell r="C129">
            <v>48125.817589999977</v>
          </cell>
          <cell r="D129">
            <v>175047.72334999999</v>
          </cell>
        </row>
        <row r="130">
          <cell r="A130">
            <v>4026</v>
          </cell>
          <cell r="B130" t="str">
            <v>Najemnine in zakupnine (leasing)</v>
          </cell>
          <cell r="C130">
            <v>68724.093449999986</v>
          </cell>
          <cell r="D130">
            <v>251701.22824999999</v>
          </cell>
        </row>
        <row r="131">
          <cell r="A131">
            <v>4027</v>
          </cell>
          <cell r="B131" t="str">
            <v>Kazni in odškodnine</v>
          </cell>
          <cell r="C131">
            <v>0</v>
          </cell>
          <cell r="D131">
            <v>1</v>
          </cell>
        </row>
        <row r="132">
          <cell r="A132">
            <v>4028</v>
          </cell>
          <cell r="B132" t="str">
            <v>Davek na izplačane plače</v>
          </cell>
          <cell r="C132">
            <v>20529.837729999999</v>
          </cell>
          <cell r="D132">
            <v>76617.748330000002</v>
          </cell>
        </row>
        <row r="133">
          <cell r="A133">
            <v>4029</v>
          </cell>
          <cell r="B133" t="str">
            <v>Drugi operativni odhodki</v>
          </cell>
          <cell r="C133">
            <v>342081.11929999996</v>
          </cell>
          <cell r="D133">
            <v>714138.55059999996</v>
          </cell>
        </row>
        <row r="135">
          <cell r="A135">
            <v>403</v>
          </cell>
          <cell r="B135" t="str">
            <v>PLAČILA DOMAČIH OBRESTI</v>
          </cell>
          <cell r="C135">
            <v>42342.70251000009</v>
          </cell>
          <cell r="D135">
            <v>411006.03585000004</v>
          </cell>
        </row>
        <row r="137">
          <cell r="A137">
            <v>404</v>
          </cell>
          <cell r="B137" t="str">
            <v>PLAČILA TUJIH OBRESTI</v>
          </cell>
          <cell r="C137">
            <v>0</v>
          </cell>
          <cell r="D137">
            <v>0</v>
          </cell>
        </row>
        <row r="139">
          <cell r="A139">
            <v>409</v>
          </cell>
          <cell r="B139" t="str">
            <v>REZERVE</v>
          </cell>
          <cell r="C139">
            <v>0</v>
          </cell>
          <cell r="D139">
            <v>0</v>
          </cell>
        </row>
        <row r="141">
          <cell r="A141">
            <v>41</v>
          </cell>
          <cell r="B141" t="str">
            <v>TEKOČI TRANSFERI (411+412+413+414)</v>
          </cell>
          <cell r="C141">
            <v>32214697.987830028</v>
          </cell>
          <cell r="D141">
            <v>128390229.18989001</v>
          </cell>
        </row>
        <row r="143">
          <cell r="A143">
            <v>411</v>
          </cell>
          <cell r="B143" t="str">
            <v>TRANSFERI POSAMEZNIKOM IN GOSPODINJSTVOM</v>
          </cell>
          <cell r="C143">
            <v>3644926.4635600001</v>
          </cell>
          <cell r="D143">
            <v>14411987.08587</v>
          </cell>
        </row>
        <row r="145">
          <cell r="A145">
            <v>4116</v>
          </cell>
          <cell r="B145" t="str">
            <v>Boleznine</v>
          </cell>
          <cell r="C145">
            <v>3382162.9439300001</v>
          </cell>
          <cell r="D145">
            <v>13385902.70128</v>
          </cell>
        </row>
        <row r="146">
          <cell r="A146">
            <v>411600</v>
          </cell>
          <cell r="B146" t="str">
            <v>Boleznine nad 30 dni, izplačane iz OZZ</v>
          </cell>
          <cell r="C146">
            <v>2327828.8474900005</v>
          </cell>
          <cell r="D146">
            <v>9229056.5016799998</v>
          </cell>
        </row>
        <row r="147">
          <cell r="B147" t="str">
            <v>- od tega boleznine 1. btto</v>
          </cell>
          <cell r="C147">
            <v>2029807.6791119548</v>
          </cell>
          <cell r="D147">
            <v>8043249.715482248</v>
          </cell>
        </row>
        <row r="148">
          <cell r="B148" t="str">
            <v>- od tega prisp. delodaj. za boleznine</v>
          </cell>
          <cell r="C148">
            <v>298021.16837804543</v>
          </cell>
          <cell r="D148">
            <v>1185806.7861977518</v>
          </cell>
        </row>
        <row r="149">
          <cell r="A149">
            <v>411699</v>
          </cell>
          <cell r="B149" t="str">
            <v>Druge boleznine</v>
          </cell>
          <cell r="C149">
            <v>1054334.0964399995</v>
          </cell>
          <cell r="D149">
            <v>4156846.1995999999</v>
          </cell>
        </row>
        <row r="150">
          <cell r="B150" t="str">
            <v>- od tega boleznine 1. btto</v>
          </cell>
          <cell r="C150">
            <v>939583.56346341129</v>
          </cell>
          <cell r="D150">
            <v>3700261.3151637465</v>
          </cell>
        </row>
        <row r="151">
          <cell r="B151" t="str">
            <v>- od tega prisp. delodaj. za boleznine</v>
          </cell>
          <cell r="C151">
            <v>114750.53297658818</v>
          </cell>
          <cell r="D151">
            <v>456584.88443625352</v>
          </cell>
        </row>
        <row r="153">
          <cell r="A153">
            <v>4117</v>
          </cell>
          <cell r="B153" t="str">
            <v>Štipendije</v>
          </cell>
          <cell r="C153">
            <v>0</v>
          </cell>
          <cell r="D153">
            <v>0</v>
          </cell>
        </row>
        <row r="155">
          <cell r="A155">
            <v>4119</v>
          </cell>
          <cell r="B155" t="str">
            <v>Drugi transferi posameznikom</v>
          </cell>
          <cell r="C155">
            <v>262763.51963</v>
          </cell>
          <cell r="D155">
            <v>1026084.38459</v>
          </cell>
        </row>
        <row r="156">
          <cell r="A156">
            <v>411908</v>
          </cell>
          <cell r="B156" t="str">
            <v>Denarne nagrade in priznanja</v>
          </cell>
          <cell r="C156">
            <v>0</v>
          </cell>
          <cell r="D156">
            <v>0</v>
          </cell>
        </row>
        <row r="157">
          <cell r="A157">
            <v>411910</v>
          </cell>
          <cell r="B157" t="str">
            <v>Plačilo dnevnic, potnih in drugih stroškov v zvezi z zdravljenjem</v>
          </cell>
          <cell r="C157">
            <v>78809.638480000023</v>
          </cell>
          <cell r="D157">
            <v>247424.45315000002</v>
          </cell>
        </row>
        <row r="158">
          <cell r="A158">
            <v>411911</v>
          </cell>
          <cell r="B158" t="str">
            <v>Plačilo pogrebnin</v>
          </cell>
          <cell r="C158">
            <v>180133.23314999999</v>
          </cell>
          <cell r="D158">
            <v>762245.21674000006</v>
          </cell>
        </row>
        <row r="159">
          <cell r="A159">
            <v>411912</v>
          </cell>
          <cell r="B159" t="str">
            <v>Plačilo posmrtnin</v>
          </cell>
          <cell r="C159">
            <v>3820.648000000001</v>
          </cell>
          <cell r="D159">
            <v>16414.7147</v>
          </cell>
        </row>
        <row r="160">
          <cell r="A160">
            <v>411999</v>
          </cell>
          <cell r="B160" t="str">
            <v>Drugi transferi posameznikom in gospodinjstvom</v>
          </cell>
          <cell r="D160">
            <v>0</v>
          </cell>
        </row>
        <row r="162">
          <cell r="A162">
            <v>412</v>
          </cell>
          <cell r="B162" t="str">
            <v>TRANSFERI NEPROFITNIM ORGANIZACIJAM IN USTANOVAM</v>
          </cell>
          <cell r="C162">
            <v>25989.304000000004</v>
          </cell>
          <cell r="D162">
            <v>39009.046000000002</v>
          </cell>
        </row>
        <row r="164">
          <cell r="A164">
            <v>413</v>
          </cell>
          <cell r="B164" t="str">
            <v>DRUGI TEKOČI DOMAČI TRANSFERI</v>
          </cell>
          <cell r="C164">
            <v>28511703.036050022</v>
          </cell>
          <cell r="D164">
            <v>113750753.09778</v>
          </cell>
        </row>
        <row r="166">
          <cell r="A166">
            <v>4131</v>
          </cell>
          <cell r="B166" t="str">
            <v>Tekoči transferi v sklade socialnega zavarovanja</v>
          </cell>
          <cell r="C166">
            <v>64674.150400000013</v>
          </cell>
          <cell r="D166">
            <v>245929.43180000002</v>
          </cell>
        </row>
        <row r="167">
          <cell r="A167">
            <v>413102</v>
          </cell>
          <cell r="B167" t="str">
            <v>Prispevek v ZZZS za ZZ upokojencev, ki ga plačuje ZPIZ</v>
          </cell>
          <cell r="C167">
            <v>0</v>
          </cell>
          <cell r="D167">
            <v>0</v>
          </cell>
        </row>
        <row r="168">
          <cell r="A168">
            <v>413110</v>
          </cell>
          <cell r="B168" t="str">
            <v>Prispevki za PIZ od nadomestil</v>
          </cell>
          <cell r="C168">
            <v>35950.245200000005</v>
          </cell>
          <cell r="D168">
            <v>136705.60440000001</v>
          </cell>
        </row>
        <row r="169">
          <cell r="A169">
            <v>413111</v>
          </cell>
          <cell r="B169" t="str">
            <v>Prispevki za ZZ od nadomestil</v>
          </cell>
          <cell r="C169">
            <v>28723.905200000008</v>
          </cell>
          <cell r="D169">
            <v>109223.82740000001</v>
          </cell>
        </row>
        <row r="170">
          <cell r="A170">
            <v>413199</v>
          </cell>
          <cell r="B170" t="str">
            <v>Drugi tekoči transferi v sklade socialnega zavarovanja</v>
          </cell>
          <cell r="C170">
            <v>0</v>
          </cell>
          <cell r="D170">
            <v>0</v>
          </cell>
        </row>
        <row r="172">
          <cell r="A172">
            <v>4133</v>
          </cell>
          <cell r="B172" t="str">
            <v>Tekoči transferi v javne zavode</v>
          </cell>
          <cell r="C172">
            <v>24034519.022720024</v>
          </cell>
          <cell r="D172">
            <v>98067963.389690012</v>
          </cell>
        </row>
        <row r="173">
          <cell r="A173">
            <v>413300</v>
          </cell>
          <cell r="B173" t="str">
            <v>Sredstva za plače</v>
          </cell>
          <cell r="C173">
            <v>9481283.2272400036</v>
          </cell>
          <cell r="D173">
            <v>38587570.443960004</v>
          </cell>
        </row>
        <row r="174">
          <cell r="A174">
            <v>4133001</v>
          </cell>
          <cell r="B174" t="str">
            <v>- osnovna zdravstvena dejavnost</v>
          </cell>
          <cell r="C174">
            <v>2385841.0715599991</v>
          </cell>
          <cell r="D174">
            <v>10763587.341209998</v>
          </cell>
        </row>
        <row r="175">
          <cell r="A175">
            <v>4133002</v>
          </cell>
          <cell r="B175" t="str">
            <v>- spec. ambulantna in bolnišnična dejavnost</v>
          </cell>
          <cell r="C175">
            <v>5872992.0090900026</v>
          </cell>
          <cell r="D175">
            <v>23803903.91437</v>
          </cell>
        </row>
        <row r="176">
          <cell r="A176">
            <v>4133003</v>
          </cell>
          <cell r="B176" t="str">
            <v>- zdravilišča</v>
          </cell>
          <cell r="C176">
            <v>2640.8915800000004</v>
          </cell>
          <cell r="D176">
            <v>9872.6351400000003</v>
          </cell>
        </row>
        <row r="177">
          <cell r="A177">
            <v>4133005</v>
          </cell>
          <cell r="B177" t="str">
            <v>- socialni zavodi</v>
          </cell>
          <cell r="C177">
            <v>1219809.25501</v>
          </cell>
          <cell r="D177">
            <v>4010206.5532399998</v>
          </cell>
        </row>
        <row r="178">
          <cell r="A178">
            <v>413301</v>
          </cell>
          <cell r="B178" t="str">
            <v>Sredstva za prispevke delodajalca</v>
          </cell>
          <cell r="C178">
            <v>1993147.1248399988</v>
          </cell>
          <cell r="D178">
            <v>8378680.130859999</v>
          </cell>
        </row>
        <row r="179">
          <cell r="A179">
            <v>4133011</v>
          </cell>
          <cell r="B179" t="str">
            <v>- osnovna zdravstvena dejavnost</v>
          </cell>
          <cell r="C179">
            <v>486268.53977000015</v>
          </cell>
          <cell r="D179">
            <v>2324501.05712</v>
          </cell>
        </row>
        <row r="180">
          <cell r="A180">
            <v>4133012</v>
          </cell>
          <cell r="B180" t="str">
            <v>- spec. ambulantna in bolnišnična dejavnost</v>
          </cell>
          <cell r="C180">
            <v>1289694.5615999997</v>
          </cell>
          <cell r="D180">
            <v>5191685.8871999998</v>
          </cell>
        </row>
        <row r="181">
          <cell r="A181">
            <v>4133013</v>
          </cell>
          <cell r="B181" t="str">
            <v>- zdravilišča</v>
          </cell>
          <cell r="C181">
            <v>568.27328999999986</v>
          </cell>
          <cell r="D181">
            <v>2124.4167299999999</v>
          </cell>
        </row>
        <row r="182">
          <cell r="A182">
            <v>4133015</v>
          </cell>
          <cell r="B182" t="str">
            <v>- socialni zavodi</v>
          </cell>
          <cell r="C182">
            <v>216615.75017999997</v>
          </cell>
          <cell r="D182">
            <v>860368.76980999997</v>
          </cell>
        </row>
        <row r="183">
          <cell r="A183">
            <v>413302</v>
          </cell>
          <cell r="B183" t="str">
            <v>Sredstva za izdatke za blago in storitve</v>
          </cell>
          <cell r="C183">
            <v>7669184.8909199983</v>
          </cell>
          <cell r="D183">
            <v>31403436.54414</v>
          </cell>
        </row>
        <row r="184">
          <cell r="A184">
            <v>4133021</v>
          </cell>
          <cell r="B184" t="str">
            <v>- osnovna zdravstvena dejavnost</v>
          </cell>
          <cell r="C184">
            <v>1049252.6194200004</v>
          </cell>
          <cell r="D184">
            <v>5497607.9612400001</v>
          </cell>
        </row>
        <row r="185">
          <cell r="A185">
            <v>4133022</v>
          </cell>
          <cell r="B185" t="str">
            <v>- spec. ambulantna in bolnišnična dejavnost</v>
          </cell>
          <cell r="C185">
            <v>6359323.7156300023</v>
          </cell>
          <cell r="D185">
            <v>24871163.133930001</v>
          </cell>
        </row>
        <row r="186">
          <cell r="A186">
            <v>4133023</v>
          </cell>
          <cell r="B186" t="str">
            <v>- zdravilišča</v>
          </cell>
          <cell r="C186">
            <v>1956.3328000000001</v>
          </cell>
          <cell r="D186">
            <v>7313.5002500000001</v>
          </cell>
        </row>
        <row r="187">
          <cell r="A187">
            <v>4133025</v>
          </cell>
          <cell r="B187" t="str">
            <v>- socialni zavodi</v>
          </cell>
          <cell r="C187">
            <v>258652.22307000007</v>
          </cell>
          <cell r="D187">
            <v>1027351.94872</v>
          </cell>
        </row>
        <row r="188">
          <cell r="A188">
            <v>413303</v>
          </cell>
          <cell r="B188" t="str">
            <v>Izdatki za zdravila</v>
          </cell>
          <cell r="C188">
            <v>4229568.1587899998</v>
          </cell>
          <cell r="D188">
            <v>16404405.160639999</v>
          </cell>
        </row>
        <row r="189">
          <cell r="A189">
            <v>413304</v>
          </cell>
          <cell r="B189" t="str">
            <v>Izdatki za ortopedske pripomočke</v>
          </cell>
          <cell r="C189">
            <v>312132.07511000009</v>
          </cell>
          <cell r="D189">
            <v>1125430.9599200001</v>
          </cell>
        </row>
        <row r="190">
          <cell r="A190">
            <v>413305</v>
          </cell>
          <cell r="B190" t="str">
            <v>Izdatki za cepiva, transfuzijo krvi in sanitetni material</v>
          </cell>
          <cell r="C190">
            <v>20564.373110000161</v>
          </cell>
          <cell r="D190">
            <v>899468.8404000001</v>
          </cell>
        </row>
        <row r="191">
          <cell r="A191">
            <v>413306</v>
          </cell>
          <cell r="B191" t="str">
            <v>Konvencije</v>
          </cell>
          <cell r="C191">
            <v>55423.483000000007</v>
          </cell>
          <cell r="D191">
            <v>216094.61504</v>
          </cell>
        </row>
        <row r="192">
          <cell r="A192">
            <v>413310</v>
          </cell>
          <cell r="B192" t="str">
            <v>Za premije kolektivnega dodatnega pokojninskega zavarovanja</v>
          </cell>
          <cell r="C192">
            <v>273215.68971000018</v>
          </cell>
          <cell r="D192">
            <v>1052876.6947300001</v>
          </cell>
        </row>
        <row r="193">
          <cell r="A193">
            <v>4133101</v>
          </cell>
          <cell r="B193" t="str">
            <v>- osnovna zdravstvena dejavnost</v>
          </cell>
          <cell r="C193">
            <v>64101.129160000011</v>
          </cell>
          <cell r="D193">
            <v>289996.64548000001</v>
          </cell>
        </row>
        <row r="194">
          <cell r="A194">
            <v>4133102</v>
          </cell>
          <cell r="B194" t="str">
            <v>- spec. ambulantna in bolnišnična dejavnost</v>
          </cell>
          <cell r="C194">
            <v>170596.02823999996</v>
          </cell>
          <cell r="D194">
            <v>610125.86205999996</v>
          </cell>
        </row>
        <row r="195">
          <cell r="A195">
            <v>4133103</v>
          </cell>
          <cell r="B195" t="str">
            <v>- zdravilišča</v>
          </cell>
          <cell r="C195">
            <v>96.290690000000041</v>
          </cell>
          <cell r="D195">
            <v>359.97035</v>
          </cell>
        </row>
        <row r="196">
          <cell r="A196">
            <v>4133105</v>
          </cell>
          <cell r="B196" t="str">
            <v>- socialni zavodi</v>
          </cell>
          <cell r="C196">
            <v>38422.241620000015</v>
          </cell>
          <cell r="D196">
            <v>152394.21684000001</v>
          </cell>
        </row>
        <row r="198">
          <cell r="A198">
            <v>4134</v>
          </cell>
          <cell r="B198" t="str">
            <v>Tekoči transferi v državni proračun</v>
          </cell>
          <cell r="C198">
            <v>626.13829999999984</v>
          </cell>
          <cell r="D198">
            <v>2384.1734999999999</v>
          </cell>
        </row>
        <row r="199">
          <cell r="A199">
            <v>413404</v>
          </cell>
          <cell r="B199" t="str">
            <v>Prispevki za zapos. od nadomestil</v>
          </cell>
          <cell r="C199">
            <v>219.96789999999999</v>
          </cell>
          <cell r="D199">
            <v>839.74130000000002</v>
          </cell>
        </row>
        <row r="200">
          <cell r="A200">
            <v>413405</v>
          </cell>
          <cell r="B200" t="str">
            <v>Prisp. za porod. varst. od nadomest</v>
          </cell>
          <cell r="C200">
            <v>406.17039999999997</v>
          </cell>
          <cell r="D200">
            <v>1544.4322</v>
          </cell>
        </row>
        <row r="202">
          <cell r="A202">
            <v>4135</v>
          </cell>
          <cell r="B202" t="str">
            <v>Tek. plačila drugim izvajal. javnih služb, ki niso posre.pror.uporabniki</v>
          </cell>
          <cell r="C202">
            <v>4411883.7246300019</v>
          </cell>
          <cell r="D202">
            <v>15434476.102790002</v>
          </cell>
        </row>
        <row r="203">
          <cell r="A203">
            <v>413500</v>
          </cell>
          <cell r="B203" t="str">
            <v>Tek. plačila drugim izvajal. javnih služb, ki niso posre.pror.uporabniki</v>
          </cell>
          <cell r="C203">
            <v>2957007.8934599999</v>
          </cell>
          <cell r="D203">
            <v>9745026.8893999998</v>
          </cell>
        </row>
        <row r="204">
          <cell r="A204">
            <v>4135001</v>
          </cell>
          <cell r="B204" t="str">
            <v>- osnovna zdravstvena dejavnost</v>
          </cell>
          <cell r="C204">
            <v>1476242.1412599999</v>
          </cell>
          <cell r="D204">
            <v>5461754.4805699997</v>
          </cell>
        </row>
        <row r="205">
          <cell r="A205">
            <v>4135002</v>
          </cell>
          <cell r="B205" t="str">
            <v>- spec. ambulantna in bolnišnična dejavnost</v>
          </cell>
          <cell r="C205">
            <v>649808.81787000014</v>
          </cell>
          <cell r="D205">
            <v>2476417.8708000001</v>
          </cell>
        </row>
        <row r="206">
          <cell r="A206">
            <v>4135003</v>
          </cell>
          <cell r="B206" t="str">
            <v>- zdravilišča</v>
          </cell>
          <cell r="C206">
            <v>304515.96750999999</v>
          </cell>
          <cell r="D206">
            <v>1019310.50575</v>
          </cell>
        </row>
        <row r="207">
          <cell r="A207">
            <v>4135005</v>
          </cell>
          <cell r="B207" t="str">
            <v>- socialni zavodi</v>
          </cell>
          <cell r="C207">
            <v>115032.24281999998</v>
          </cell>
          <cell r="D207">
            <v>375753.76377999998</v>
          </cell>
        </row>
        <row r="208">
          <cell r="A208">
            <v>4135006</v>
          </cell>
          <cell r="B208" t="str">
            <v>- posebne pravice iz OZZ</v>
          </cell>
          <cell r="C208">
            <v>411408.72399999999</v>
          </cell>
          <cell r="D208">
            <v>411790.26850000001</v>
          </cell>
        </row>
        <row r="209">
          <cell r="A209">
            <v>413501</v>
          </cell>
          <cell r="B209" t="str">
            <v>Za zdravila</v>
          </cell>
          <cell r="C209">
            <v>837351.2840900002</v>
          </cell>
          <cell r="D209">
            <v>3370846.4992600004</v>
          </cell>
        </row>
        <row r="210">
          <cell r="A210">
            <v>413502</v>
          </cell>
          <cell r="B210" t="str">
            <v>Za ortopedske pripomočke</v>
          </cell>
          <cell r="C210">
            <v>617524.54708000016</v>
          </cell>
          <cell r="D210">
            <v>2318602.7141300002</v>
          </cell>
        </row>
        <row r="211">
          <cell r="A211">
            <v>413503</v>
          </cell>
          <cell r="B211" t="str">
            <v>Za cepiva, transfuzijo krvi in sanitetni material</v>
          </cell>
          <cell r="C211">
            <v>0</v>
          </cell>
          <cell r="D211">
            <v>0</v>
          </cell>
        </row>
        <row r="213">
          <cell r="A213">
            <v>414</v>
          </cell>
          <cell r="B213" t="str">
            <v>TEKOČI TRANSFERI V TUJINO</v>
          </cell>
          <cell r="C213">
            <v>32079.184219999996</v>
          </cell>
          <cell r="D213">
            <v>188479.96024000001</v>
          </cell>
        </row>
        <row r="215">
          <cell r="A215">
            <v>4142</v>
          </cell>
          <cell r="B215" t="str">
            <v>Tekoči transferi neprofitnim organizacijam v tujini</v>
          </cell>
          <cell r="C215">
            <v>32079.184219999996</v>
          </cell>
          <cell r="D215">
            <v>188479.96024000001</v>
          </cell>
        </row>
        <row r="216">
          <cell r="A216">
            <v>414200</v>
          </cell>
          <cell r="B216" t="str">
            <v>Za zdravljenje v tujini</v>
          </cell>
          <cell r="C216">
            <v>32079.184219999996</v>
          </cell>
          <cell r="D216">
            <v>179340.00594</v>
          </cell>
        </row>
        <row r="217">
          <cell r="A217">
            <v>414201</v>
          </cell>
          <cell r="B217" t="str">
            <v>Iz naslova konvencij z drugimi državami</v>
          </cell>
          <cell r="C217">
            <v>0</v>
          </cell>
          <cell r="D217">
            <v>9139.9543000000012</v>
          </cell>
        </row>
        <row r="219">
          <cell r="A219">
            <v>4143</v>
          </cell>
          <cell r="B219" t="str">
            <v>Drugi tekoči transferi v tujino</v>
          </cell>
          <cell r="C219">
            <v>0</v>
          </cell>
          <cell r="D219">
            <v>0</v>
          </cell>
        </row>
        <row r="221">
          <cell r="A221">
            <v>42</v>
          </cell>
          <cell r="B221" t="str">
            <v xml:space="preserve">INVESTICIJSKI ODHODKI </v>
          </cell>
          <cell r="C221">
            <v>40655.137020000002</v>
          </cell>
          <cell r="D221">
            <v>63335.725310000002</v>
          </cell>
        </row>
        <row r="223">
          <cell r="A223">
            <v>420</v>
          </cell>
          <cell r="B223" t="str">
            <v>NAKUP IN GRADNJA OSNOVNIH SREDSTEV</v>
          </cell>
          <cell r="C223">
            <v>40655.137020000002</v>
          </cell>
          <cell r="D223">
            <v>63335.725310000002</v>
          </cell>
        </row>
        <row r="225">
          <cell r="A225">
            <v>49</v>
          </cell>
          <cell r="B225" t="str">
            <v>PRENOS ODHODKOV IN DRUGIH IZDATKOV</v>
          </cell>
          <cell r="C225">
            <v>0</v>
          </cell>
          <cell r="D225">
            <v>0</v>
          </cell>
        </row>
        <row r="227">
          <cell r="A227">
            <v>498</v>
          </cell>
          <cell r="B227" t="str">
            <v>EVIDENČNI PROMET ODHODKOV V BREME REZERVNEGA SKLADA</v>
          </cell>
          <cell r="C227">
            <v>0</v>
          </cell>
          <cell r="D227">
            <v>0</v>
          </cell>
        </row>
        <row r="229">
          <cell r="A229" t="str">
            <v>III.</v>
          </cell>
          <cell r="B229" t="str">
            <v>PRESEŽEK/PRIMANJKLJAJ   (I. - II.)</v>
          </cell>
          <cell r="C229">
            <v>-16504.592650026083</v>
          </cell>
          <cell r="D229">
            <v>-5055621.4270300269</v>
          </cell>
        </row>
        <row r="230">
          <cell r="B230" t="str">
            <v>(SKUPAJ PRIHODKI MINUS SKUPAJ ODHODKI)</v>
          </cell>
        </row>
        <row r="234">
          <cell r="A234" t="str">
            <v>B.  RAČUN FINANČNIH TERJATEV IN NALOŽB :</v>
          </cell>
        </row>
        <row r="236">
          <cell r="A236" t="str">
            <v>IV.</v>
          </cell>
          <cell r="B236" t="str">
            <v>PREJ. VRAČ. DANIH POSOJIL, PROD. KAP.DEL. (750+751)</v>
          </cell>
          <cell r="C236">
            <v>511.93251000000009</v>
          </cell>
          <cell r="D236">
            <v>2304.5159100000001</v>
          </cell>
        </row>
        <row r="238">
          <cell r="A238">
            <v>750</v>
          </cell>
          <cell r="B238" t="str">
            <v>PREJETA VRAČILA DANIH POSOJIL</v>
          </cell>
          <cell r="C238">
            <v>511.93251000000009</v>
          </cell>
          <cell r="D238">
            <v>2304.5159100000001</v>
          </cell>
        </row>
        <row r="239">
          <cell r="A239">
            <v>7500</v>
          </cell>
          <cell r="B239" t="str">
            <v>Prejeta vračila danih posojil - od posameznikov in zasebnikov</v>
          </cell>
          <cell r="C239">
            <v>511.93251000000009</v>
          </cell>
          <cell r="D239">
            <v>2304.5159100000001</v>
          </cell>
        </row>
        <row r="240">
          <cell r="A240">
            <v>7505</v>
          </cell>
          <cell r="B240" t="str">
            <v>Prejeta vračila danih posojil - od občin</v>
          </cell>
          <cell r="C240">
            <v>0</v>
          </cell>
          <cell r="D240">
            <v>0</v>
          </cell>
        </row>
        <row r="241">
          <cell r="A241">
            <v>7507</v>
          </cell>
          <cell r="B241" t="str">
            <v>Prejeta vračila danih posojil - državnemu proračunu</v>
          </cell>
          <cell r="C241">
            <v>0</v>
          </cell>
          <cell r="D241">
            <v>0</v>
          </cell>
        </row>
        <row r="243">
          <cell r="A243">
            <v>751</v>
          </cell>
          <cell r="B243" t="str">
            <v>PRODAJA KAPITALSKIH DELEŽEV</v>
          </cell>
          <cell r="C243">
            <v>0</v>
          </cell>
          <cell r="D243">
            <v>0</v>
          </cell>
        </row>
        <row r="244">
          <cell r="A244">
            <v>7512</v>
          </cell>
          <cell r="B244" t="str">
            <v>Sredstva, pridobljena s prodajo kapitalskih deležev v privatnih podjetjih</v>
          </cell>
          <cell r="C244">
            <v>0</v>
          </cell>
          <cell r="D244">
            <v>0</v>
          </cell>
        </row>
        <row r="246">
          <cell r="A246" t="str">
            <v>V.</v>
          </cell>
          <cell r="B246" t="str">
            <v>DANA POSOJILA, POVEČANJE KAPIT. DEL. (440+441)</v>
          </cell>
          <cell r="C246">
            <v>0</v>
          </cell>
          <cell r="D246">
            <v>0</v>
          </cell>
        </row>
        <row r="248">
          <cell r="A248">
            <v>440</v>
          </cell>
          <cell r="B248" t="str">
            <v>DANA POSOJILA</v>
          </cell>
          <cell r="C248">
            <v>0</v>
          </cell>
          <cell r="D248">
            <v>0</v>
          </cell>
        </row>
        <row r="249">
          <cell r="A249">
            <v>4400</v>
          </cell>
          <cell r="B249" t="str">
            <v>Dana posojila posameznikom in zasebnikom</v>
          </cell>
          <cell r="C249">
            <v>0</v>
          </cell>
          <cell r="D249">
            <v>0</v>
          </cell>
        </row>
        <row r="250">
          <cell r="A250">
            <v>4405</v>
          </cell>
          <cell r="B250" t="str">
            <v>Dana posojila občinam</v>
          </cell>
          <cell r="C250">
            <v>0</v>
          </cell>
          <cell r="D250">
            <v>0</v>
          </cell>
        </row>
        <row r="251">
          <cell r="A251">
            <v>4407</v>
          </cell>
          <cell r="B251" t="str">
            <v>Dana posojila državnemu proračunu</v>
          </cell>
          <cell r="C251">
            <v>0</v>
          </cell>
          <cell r="D251">
            <v>0</v>
          </cell>
        </row>
        <row r="253">
          <cell r="A253">
            <v>441</v>
          </cell>
          <cell r="B253" t="str">
            <v>POVEČANJE KAPITALSKIH DELEŽEV IN NALOŽB</v>
          </cell>
          <cell r="C253">
            <v>0</v>
          </cell>
          <cell r="D253">
            <v>0</v>
          </cell>
        </row>
        <row r="255">
          <cell r="A255" t="str">
            <v>VI.</v>
          </cell>
          <cell r="B255" t="str">
            <v>PREJETA - DANA POSOJILA, SPREM. KAP. DEL. (IV. - V.)</v>
          </cell>
          <cell r="C255">
            <v>511.93251000000009</v>
          </cell>
          <cell r="D255">
            <v>2304.5159100000001</v>
          </cell>
        </row>
        <row r="259">
          <cell r="A259" t="str">
            <v>C.  RAČUN FINANCIRANJA :</v>
          </cell>
        </row>
        <row r="261">
          <cell r="A261" t="str">
            <v>VII.</v>
          </cell>
          <cell r="B261" t="str">
            <v>ZADOLŽEVANJE</v>
          </cell>
          <cell r="C261">
            <v>135000</v>
          </cell>
          <cell r="D261">
            <v>23845000</v>
          </cell>
        </row>
        <row r="263">
          <cell r="A263">
            <v>500</v>
          </cell>
          <cell r="B263" t="str">
            <v>DOMAČE ZADOLŽEVANJE</v>
          </cell>
          <cell r="C263">
            <v>135000</v>
          </cell>
          <cell r="D263">
            <v>23845000</v>
          </cell>
        </row>
        <row r="264">
          <cell r="A264">
            <v>5001</v>
          </cell>
          <cell r="B264" t="str">
            <v>Najeti krediti pri poslovnih bankah</v>
          </cell>
          <cell r="C264">
            <v>0</v>
          </cell>
          <cell r="D264">
            <v>11800000</v>
          </cell>
        </row>
        <row r="265">
          <cell r="A265">
            <v>5002</v>
          </cell>
          <cell r="B265" t="str">
            <v>Najeti krediti pri drugih finančnih institucijah</v>
          </cell>
          <cell r="C265">
            <v>0</v>
          </cell>
          <cell r="D265">
            <v>0</v>
          </cell>
        </row>
        <row r="266">
          <cell r="A266">
            <v>5003</v>
          </cell>
          <cell r="B266" t="str">
            <v>Najeti krediti pri drugih domačih kreditodajalcih</v>
          </cell>
          <cell r="C266">
            <v>135000</v>
          </cell>
          <cell r="D266">
            <v>12045000</v>
          </cell>
        </row>
        <row r="268">
          <cell r="A268" t="str">
            <v>VIII.</v>
          </cell>
          <cell r="B268" t="str">
            <v>ODPLAČILA DOLGA</v>
          </cell>
          <cell r="C268">
            <v>0</v>
          </cell>
          <cell r="D268">
            <v>18882000</v>
          </cell>
        </row>
        <row r="270">
          <cell r="A270">
            <v>550</v>
          </cell>
          <cell r="B270" t="str">
            <v>ODPLAČILA DOMAČEGA DOLGA</v>
          </cell>
          <cell r="C270">
            <v>0</v>
          </cell>
          <cell r="D270">
            <v>18882000</v>
          </cell>
        </row>
        <row r="271">
          <cell r="A271">
            <v>5501</v>
          </cell>
          <cell r="B271" t="str">
            <v>Odplačila kreditov poslovnim bankam</v>
          </cell>
          <cell r="C271">
            <v>0</v>
          </cell>
          <cell r="D271">
            <v>8700000</v>
          </cell>
        </row>
        <row r="272">
          <cell r="A272">
            <v>5502</v>
          </cell>
          <cell r="B272" t="str">
            <v>Odplačila kreditov drugim finančnim institucijam</v>
          </cell>
          <cell r="C272">
            <v>0</v>
          </cell>
          <cell r="D272">
            <v>0</v>
          </cell>
        </row>
        <row r="273">
          <cell r="A273">
            <v>5503</v>
          </cell>
          <cell r="B273" t="str">
            <v>Odplačila kreditov drugim domačim kreditodajalcem</v>
          </cell>
          <cell r="C273">
            <v>0</v>
          </cell>
          <cell r="D273">
            <v>10182000</v>
          </cell>
        </row>
        <row r="276">
          <cell r="A276" t="str">
            <v>IX</v>
          </cell>
          <cell r="B276" t="str">
            <v>NETO ZADOLŽEVANJE   (VII. - VIII.)</v>
          </cell>
          <cell r="C276">
            <v>135000</v>
          </cell>
          <cell r="D276">
            <v>4963000</v>
          </cell>
        </row>
        <row r="278">
          <cell r="A278" t="str">
            <v>X</v>
          </cell>
          <cell r="B278" t="str">
            <v>POVEČ./ZMANJ. SRED. NA RAČUNIH (I+IV+VII-II-V-VIII)</v>
          </cell>
          <cell r="C278">
            <v>119007.33985996246</v>
          </cell>
          <cell r="D278">
            <v>-90316.911120042205</v>
          </cell>
        </row>
        <row r="280">
          <cell r="A280" t="str">
            <v>XII.</v>
          </cell>
          <cell r="B280" t="str">
            <v>STANJE SRED. NA RAČ. ZAV. KONEC PRET. MESECA</v>
          </cell>
        </row>
      </sheetData>
      <sheetData sheetId="6">
        <row r="1">
          <cell r="A1" t="str">
            <v>Zavod za zdravstveno zavarovanje Slovenije</v>
          </cell>
        </row>
        <row r="4">
          <cell r="A4" t="str">
            <v xml:space="preserve">A.  BILANCA PRIHODKOV IN ODHODKOV </v>
          </cell>
        </row>
        <row r="5">
          <cell r="C5" t="str">
            <v>Maj</v>
          </cell>
          <cell r="D5" t="str">
            <v>I-V</v>
          </cell>
        </row>
        <row r="6">
          <cell r="C6">
            <v>2004</v>
          </cell>
          <cell r="D6">
            <v>2004</v>
          </cell>
        </row>
        <row r="8">
          <cell r="A8" t="str">
            <v>I.</v>
          </cell>
          <cell r="B8" t="str">
            <v>SKUPAJ PRIHODKI (70+71+72+73+74)</v>
          </cell>
          <cell r="C8">
            <v>32231989.000000015</v>
          </cell>
          <cell r="D8">
            <v>159432338.57874</v>
          </cell>
        </row>
        <row r="10">
          <cell r="B10" t="str">
            <v>TEKOČI PRIHODKI (70+71)</v>
          </cell>
          <cell r="C10">
            <v>26139687</v>
          </cell>
          <cell r="D10">
            <v>128748888.62530999</v>
          </cell>
        </row>
        <row r="12">
          <cell r="A12">
            <v>70</v>
          </cell>
          <cell r="B12" t="str">
            <v>DAVČNI PRIHODKI (DAVKI IN PRISPEVKI)</v>
          </cell>
          <cell r="C12">
            <v>25619377</v>
          </cell>
          <cell r="D12">
            <v>126366569.97150999</v>
          </cell>
        </row>
        <row r="14">
          <cell r="A14">
            <v>701</v>
          </cell>
          <cell r="B14" t="str">
            <v>PRISPEVKI ZA SOCIALNO VARNOST</v>
          </cell>
          <cell r="C14">
            <v>25619377</v>
          </cell>
          <cell r="D14">
            <v>126366569.97150999</v>
          </cell>
        </row>
        <row r="16">
          <cell r="A16">
            <v>7010</v>
          </cell>
          <cell r="B16" t="str">
            <v>Prispevki zaposlenih</v>
          </cell>
          <cell r="C16">
            <v>11176927</v>
          </cell>
          <cell r="D16">
            <v>55391356.856279999</v>
          </cell>
        </row>
        <row r="17">
          <cell r="A17">
            <v>701006</v>
          </cell>
          <cell r="B17" t="str">
            <v>Prispevek za ZZ - od zaposlenih pri pravnih osebah</v>
          </cell>
          <cell r="C17">
            <v>10570038</v>
          </cell>
          <cell r="D17">
            <v>52431809.227169998</v>
          </cell>
        </row>
        <row r="18">
          <cell r="A18">
            <v>701007</v>
          </cell>
          <cell r="B18" t="str">
            <v>Prispevek za ZZ - od zaposlenih pri fizičnih osebah</v>
          </cell>
          <cell r="C18">
            <v>603813</v>
          </cell>
          <cell r="D18">
            <v>2943711.57895</v>
          </cell>
        </row>
        <row r="19">
          <cell r="A19">
            <v>701008</v>
          </cell>
          <cell r="B19" t="str">
            <v>Prispevek za ZZ - od zaposlenih pri tujem delodajalcu</v>
          </cell>
          <cell r="C19">
            <v>3076</v>
          </cell>
          <cell r="D19">
            <v>15836.050160000001</v>
          </cell>
        </row>
        <row r="21">
          <cell r="A21">
            <v>7011</v>
          </cell>
          <cell r="B21" t="str">
            <v>Prispevki delodajalcev</v>
          </cell>
          <cell r="C21">
            <v>12451864</v>
          </cell>
          <cell r="D21">
            <v>61654394.771149993</v>
          </cell>
        </row>
        <row r="22">
          <cell r="A22">
            <v>701109</v>
          </cell>
          <cell r="B22" t="str">
            <v>Prispevek za ZZ - za zaposlene pri pravnih osebah</v>
          </cell>
          <cell r="C22">
            <v>10902312</v>
          </cell>
          <cell r="D22">
            <v>54113749.149339996</v>
          </cell>
        </row>
        <row r="23">
          <cell r="A23">
            <v>701110</v>
          </cell>
          <cell r="B23" t="str">
            <v>Prispevek za poškodbe pri delu in poklicne bolezni</v>
          </cell>
          <cell r="C23">
            <v>995783</v>
          </cell>
          <cell r="D23">
            <v>4928451.6814200003</v>
          </cell>
        </row>
        <row r="24">
          <cell r="A24">
            <v>701113</v>
          </cell>
          <cell r="B24" t="str">
            <v>Prispevek za ZZ za zaposlene pri fizičnih osebah</v>
          </cell>
          <cell r="C24">
            <v>553769</v>
          </cell>
          <cell r="D24">
            <v>2612193.9403900001</v>
          </cell>
        </row>
        <row r="26">
          <cell r="A26">
            <v>7012</v>
          </cell>
          <cell r="B26" t="str">
            <v>Prispevki samozaposlenih</v>
          </cell>
          <cell r="C26">
            <v>1485801</v>
          </cell>
          <cell r="D26">
            <v>6713877.8456699997</v>
          </cell>
        </row>
        <row r="27">
          <cell r="A27">
            <v>701207</v>
          </cell>
          <cell r="B27" t="str">
            <v>Prispevek za ZZ - kmetov, od katastrskega dohodka</v>
          </cell>
          <cell r="C27">
            <v>178227</v>
          </cell>
          <cell r="D27">
            <v>438895.54268000001</v>
          </cell>
        </row>
        <row r="28">
          <cell r="A28">
            <v>701208</v>
          </cell>
          <cell r="B28" t="str">
            <v>Prispevek za ZZ - kmetov, od osnove za pokojninsko in invalidsko zav.</v>
          </cell>
          <cell r="C28">
            <v>17487</v>
          </cell>
          <cell r="D28">
            <v>70432.985929999995</v>
          </cell>
        </row>
        <row r="29">
          <cell r="A29">
            <v>701209</v>
          </cell>
          <cell r="B29" t="str">
            <v>Prispevek za ZZ - oseb, ki plačujejo prispevek v pavšalu</v>
          </cell>
          <cell r="C29">
            <v>9055</v>
          </cell>
          <cell r="D29">
            <v>50442.257579999998</v>
          </cell>
        </row>
        <row r="30">
          <cell r="A30">
            <v>701210</v>
          </cell>
          <cell r="B30" t="str">
            <v>Prispevek za ZZ - oseb, ki niso zavarovane iz drugih naslovov</v>
          </cell>
          <cell r="C30">
            <v>69330</v>
          </cell>
          <cell r="D30">
            <v>349365.65982999996</v>
          </cell>
        </row>
        <row r="31">
          <cell r="A31">
            <v>701211</v>
          </cell>
          <cell r="B31" t="str">
            <v>Prispevek za poškodbe pri delu in poklicne bolezni kmetov</v>
          </cell>
          <cell r="C31">
            <v>7957</v>
          </cell>
          <cell r="D31">
            <v>36659.423150000002</v>
          </cell>
        </row>
        <row r="32">
          <cell r="A32">
            <v>701212</v>
          </cell>
          <cell r="B32" t="str">
            <v>Pavšal za poškodbe pri delu in poklicne bolezni</v>
          </cell>
          <cell r="C32">
            <v>65316</v>
          </cell>
          <cell r="D32">
            <v>308844.60889999999</v>
          </cell>
        </row>
        <row r="33">
          <cell r="A33">
            <v>701213</v>
          </cell>
          <cell r="B33" t="str">
            <v>Prispevek za ZZ - oseb, ki sam. opr. dej. - od zavarovalne osnove</v>
          </cell>
          <cell r="C33">
            <v>610975</v>
          </cell>
          <cell r="D33">
            <v>2923390.9945799997</v>
          </cell>
        </row>
        <row r="34">
          <cell r="A34">
            <v>701214</v>
          </cell>
          <cell r="B34" t="str">
            <v>Prispevek za ZZ - oseb, ki sam. opr. dej. - iz zavarovalne osnove</v>
          </cell>
          <cell r="C34">
            <v>527454</v>
          </cell>
          <cell r="D34">
            <v>2535846.3730199998</v>
          </cell>
        </row>
        <row r="36">
          <cell r="A36">
            <v>7013</v>
          </cell>
          <cell r="B36" t="str">
            <v>Ostali prispevki za socialno varnost</v>
          </cell>
          <cell r="C36">
            <v>504785</v>
          </cell>
          <cell r="D36">
            <v>2606940.49841</v>
          </cell>
        </row>
        <row r="37">
          <cell r="A37">
            <v>701303</v>
          </cell>
          <cell r="B37" t="str">
            <v>Zamudne obresti iz naslova prispevkov za ZZ</v>
          </cell>
          <cell r="C37">
            <v>83348</v>
          </cell>
          <cell r="D37">
            <v>488405.30663999997</v>
          </cell>
        </row>
        <row r="38">
          <cell r="A38">
            <v>701304</v>
          </cell>
          <cell r="B38" t="str">
            <v>Pozneje plačani odloženi prispevki za socialno varnost</v>
          </cell>
          <cell r="C38">
            <v>0</v>
          </cell>
          <cell r="D38">
            <v>0</v>
          </cell>
        </row>
        <row r="39">
          <cell r="A39">
            <v>701305</v>
          </cell>
          <cell r="B39" t="str">
            <v>Pozneje plačani ukinjeni prispevki za socialno varnost</v>
          </cell>
          <cell r="C39">
            <v>83664</v>
          </cell>
          <cell r="D39">
            <v>397821.93648999999</v>
          </cell>
        </row>
        <row r="40">
          <cell r="A40">
            <v>701310</v>
          </cell>
          <cell r="B40" t="str">
            <v>Prisp. deloj. za ZZ nadom za porod.</v>
          </cell>
          <cell r="C40">
            <v>197775</v>
          </cell>
          <cell r="D40">
            <v>971358.58259000001</v>
          </cell>
        </row>
        <row r="41">
          <cell r="A41">
            <v>701314</v>
          </cell>
          <cell r="B41" t="str">
            <v>Prisp. deloj. za ZZ nadom. za boleznin</v>
          </cell>
          <cell r="C41">
            <v>23935</v>
          </cell>
          <cell r="D41">
            <v>122179.765</v>
          </cell>
        </row>
        <row r="42">
          <cell r="A42">
            <v>701318</v>
          </cell>
          <cell r="B42" t="str">
            <v>Prisp. deloj. za ZZ nadom. za brezpos.</v>
          </cell>
          <cell r="C42">
            <v>116063</v>
          </cell>
          <cell r="D42">
            <v>627174.90769000002</v>
          </cell>
        </row>
        <row r="43">
          <cell r="A43">
            <v>701320</v>
          </cell>
          <cell r="B43" t="str">
            <v>Prisp. deloj. za ZZ nadom. za inval.</v>
          </cell>
          <cell r="D43">
            <v>0</v>
          </cell>
        </row>
        <row r="45">
          <cell r="A45">
            <v>71</v>
          </cell>
          <cell r="B45" t="str">
            <v>NEDAVČNI PRIHODKI (710+712+713+714)</v>
          </cell>
          <cell r="C45">
            <v>520310</v>
          </cell>
          <cell r="D45">
            <v>2382318.6538</v>
          </cell>
        </row>
        <row r="47">
          <cell r="A47">
            <v>710</v>
          </cell>
          <cell r="B47" t="str">
            <v>UDELEŽBA NA DOBIČKU IN DOHODKI OD PREMOŽENJA</v>
          </cell>
          <cell r="C47">
            <v>15319</v>
          </cell>
          <cell r="D47">
            <v>72593.861539999998</v>
          </cell>
        </row>
        <row r="48">
          <cell r="A48">
            <v>7100</v>
          </cell>
          <cell r="B48" t="str">
            <v>Udeležba na dobičku jav. podjetij in jav. finančnih institucij</v>
          </cell>
          <cell r="C48">
            <v>0</v>
          </cell>
          <cell r="D48">
            <v>0</v>
          </cell>
        </row>
        <row r="49">
          <cell r="A49">
            <v>7101</v>
          </cell>
          <cell r="B49" t="str">
            <v>Prihodki od udeležbe na dobičku drugih podjetij in finan. inst.</v>
          </cell>
          <cell r="C49">
            <v>0</v>
          </cell>
          <cell r="D49">
            <v>0</v>
          </cell>
        </row>
        <row r="50">
          <cell r="A50">
            <v>7102</v>
          </cell>
          <cell r="B50" t="str">
            <v xml:space="preserve">Prihodki od obresti </v>
          </cell>
          <cell r="C50">
            <v>4734</v>
          </cell>
          <cell r="D50">
            <v>23861.060309999997</v>
          </cell>
        </row>
        <row r="51">
          <cell r="A51">
            <v>7103</v>
          </cell>
          <cell r="B51" t="str">
            <v>Prihodki od premoženja</v>
          </cell>
          <cell r="C51">
            <v>10585</v>
          </cell>
          <cell r="D51">
            <v>48732.801229999997</v>
          </cell>
        </row>
        <row r="53">
          <cell r="A53">
            <v>712</v>
          </cell>
          <cell r="B53" t="str">
            <v>DENARNE KAZNI</v>
          </cell>
          <cell r="C53">
            <v>1246</v>
          </cell>
          <cell r="D53">
            <v>10742.552109999999</v>
          </cell>
        </row>
        <row r="54">
          <cell r="A54">
            <v>7120</v>
          </cell>
          <cell r="B54" t="str">
            <v>Denarne kazni</v>
          </cell>
          <cell r="C54">
            <v>1246</v>
          </cell>
          <cell r="D54">
            <v>10742.552109999999</v>
          </cell>
        </row>
        <row r="56">
          <cell r="A56">
            <v>713</v>
          </cell>
          <cell r="B56" t="str">
            <v>PRIHODKI OD PRODAJE BLAGA IN STORITEV</v>
          </cell>
          <cell r="C56">
            <v>96793</v>
          </cell>
          <cell r="D56">
            <v>435074.81716000004</v>
          </cell>
        </row>
        <row r="57">
          <cell r="A57">
            <v>7130</v>
          </cell>
          <cell r="B57" t="str">
            <v>Prihodki od prodaje blaga in storitev</v>
          </cell>
          <cell r="C57">
            <v>96793</v>
          </cell>
          <cell r="D57">
            <v>435074.81716000004</v>
          </cell>
        </row>
        <row r="59">
          <cell r="A59">
            <v>714</v>
          </cell>
          <cell r="B59" t="str">
            <v>DRUGI NEDAVČNI PRIHODKI</v>
          </cell>
          <cell r="C59">
            <v>406952</v>
          </cell>
          <cell r="D59">
            <v>1863907.4229899999</v>
          </cell>
        </row>
        <row r="60">
          <cell r="A60">
            <v>7141</v>
          </cell>
          <cell r="B60" t="str">
            <v>Drugi nedavčni prihodki</v>
          </cell>
          <cell r="C60">
            <v>406952</v>
          </cell>
          <cell r="D60">
            <v>1863907.4229899999</v>
          </cell>
        </row>
        <row r="61">
          <cell r="A61">
            <v>714100</v>
          </cell>
          <cell r="B61" t="str">
            <v>Drugi nedavčni prihodki</v>
          </cell>
          <cell r="C61">
            <v>915</v>
          </cell>
          <cell r="D61">
            <v>14760.97658</v>
          </cell>
        </row>
        <row r="62">
          <cell r="A62">
            <v>714103</v>
          </cell>
          <cell r="B62" t="str">
            <v>Prihodki iz naslova konvencij z drugimi državami</v>
          </cell>
          <cell r="C62">
            <v>57113</v>
          </cell>
          <cell r="D62">
            <v>330542.56836999999</v>
          </cell>
        </row>
        <row r="63">
          <cell r="A63">
            <v>714104</v>
          </cell>
          <cell r="B63" t="str">
            <v>Prihodki iz naslova regresnih zahtevkov</v>
          </cell>
          <cell r="C63">
            <v>348855</v>
          </cell>
          <cell r="D63">
            <v>1516134.0674999999</v>
          </cell>
        </row>
        <row r="64">
          <cell r="A64">
            <v>714199</v>
          </cell>
          <cell r="B64" t="str">
            <v>Drugi izredni nedavčni prihodki</v>
          </cell>
          <cell r="C64">
            <v>69</v>
          </cell>
          <cell r="D64">
            <v>2469.8105399999999</v>
          </cell>
        </row>
        <row r="66">
          <cell r="A66">
            <v>72</v>
          </cell>
          <cell r="B66" t="str">
            <v>KAPITALSKI PRIHODKI (720+722)</v>
          </cell>
          <cell r="C66">
            <v>6814</v>
          </cell>
          <cell r="D66">
            <v>360742.32559000002</v>
          </cell>
        </row>
        <row r="68">
          <cell r="A68">
            <v>720</v>
          </cell>
          <cell r="B68" t="str">
            <v>PRIHODKI OD PRODAJE OSNOVNIH SREDSTEV</v>
          </cell>
          <cell r="C68">
            <v>6814</v>
          </cell>
          <cell r="D68">
            <v>26968.721670000003</v>
          </cell>
        </row>
        <row r="69">
          <cell r="A69">
            <v>7200</v>
          </cell>
          <cell r="B69" t="str">
            <v>Prihodki od prodaje zgradb in prostorov</v>
          </cell>
          <cell r="C69">
            <v>6814</v>
          </cell>
          <cell r="D69">
            <v>26873.255000000001</v>
          </cell>
        </row>
        <row r="70">
          <cell r="A70">
            <v>7201</v>
          </cell>
          <cell r="B70" t="str">
            <v>Prihodki od prodaje prevoznih sredstev</v>
          </cell>
          <cell r="C70">
            <v>0</v>
          </cell>
          <cell r="D70">
            <v>0</v>
          </cell>
        </row>
        <row r="71">
          <cell r="A71">
            <v>7202</v>
          </cell>
          <cell r="B71" t="str">
            <v>Prihodki od prodaje opreme</v>
          </cell>
          <cell r="C71">
            <v>0</v>
          </cell>
          <cell r="D71">
            <v>95.466669999999993</v>
          </cell>
        </row>
        <row r="72">
          <cell r="A72">
            <v>7203</v>
          </cell>
          <cell r="B72" t="str">
            <v>Prihodki od prodaje drugih osnovnih sredstev</v>
          </cell>
          <cell r="C72">
            <v>0</v>
          </cell>
          <cell r="D72">
            <v>0</v>
          </cell>
        </row>
        <row r="74">
          <cell r="A74">
            <v>722</v>
          </cell>
          <cell r="B74" t="str">
            <v>PRIHODKI OD PRODAJE ZEMLJIŠČ IN NEOPREDM. DOLG. SRED.</v>
          </cell>
          <cell r="C74">
            <v>0</v>
          </cell>
          <cell r="D74">
            <v>333773.60392000002</v>
          </cell>
        </row>
        <row r="76">
          <cell r="A76">
            <v>73</v>
          </cell>
          <cell r="B76" t="str">
            <v>PREJETE DONACIJE (730+731)</v>
          </cell>
          <cell r="C76">
            <v>3758</v>
          </cell>
          <cell r="D76">
            <v>33610</v>
          </cell>
        </row>
        <row r="78">
          <cell r="A78">
            <v>730</v>
          </cell>
          <cell r="B78" t="str">
            <v>PREJETE DONACIJE IZ DOMAČIH VIROV</v>
          </cell>
          <cell r="C78">
            <v>3758</v>
          </cell>
          <cell r="D78">
            <v>33610</v>
          </cell>
        </row>
        <row r="79">
          <cell r="A79">
            <v>731</v>
          </cell>
          <cell r="B79" t="str">
            <v>PREJETE DONACIJE IZ TUJINE</v>
          </cell>
          <cell r="C79">
            <v>0</v>
          </cell>
          <cell r="D79">
            <v>0</v>
          </cell>
        </row>
        <row r="81">
          <cell r="A81">
            <v>74</v>
          </cell>
          <cell r="B81" t="str">
            <v>TRANSFERNI PRIHODKI</v>
          </cell>
          <cell r="C81">
            <v>6081730</v>
          </cell>
          <cell r="D81">
            <v>30289097.627840001</v>
          </cell>
        </row>
        <row r="83">
          <cell r="A83">
            <v>740</v>
          </cell>
          <cell r="B83" t="str">
            <v>TRANSFERNI PRIHODKI IZ DRUGIH JAVNOFINANČNIH INST.</v>
          </cell>
          <cell r="C83">
            <v>6081730</v>
          </cell>
          <cell r="D83">
            <v>30289097.627840001</v>
          </cell>
        </row>
        <row r="84">
          <cell r="A84">
            <v>7400</v>
          </cell>
          <cell r="B84" t="str">
            <v>Prejeta sredstva iz državnega proračuna</v>
          </cell>
          <cell r="C84">
            <v>325530</v>
          </cell>
          <cell r="D84">
            <v>1659069.5068899998</v>
          </cell>
        </row>
        <row r="85">
          <cell r="A85">
            <v>740000</v>
          </cell>
          <cell r="B85" t="str">
            <v>Prejeta sredstva iz naslova tekočih obveznosti državnega proračuna</v>
          </cell>
          <cell r="C85">
            <v>0</v>
          </cell>
          <cell r="D85">
            <v>0</v>
          </cell>
        </row>
        <row r="86">
          <cell r="A86">
            <v>740003</v>
          </cell>
          <cell r="B86" t="str">
            <v>Prejeta sred. iz drž. prorač. iz naslova prisp. za ZZ določenih oseb</v>
          </cell>
          <cell r="C86">
            <v>11135</v>
          </cell>
          <cell r="D86">
            <v>54366.419430000002</v>
          </cell>
        </row>
        <row r="87">
          <cell r="A87">
            <v>740004</v>
          </cell>
          <cell r="B87" t="str">
            <v>Druga prejeta sredstva iz državnega proračuna za tekočo porabo</v>
          </cell>
          <cell r="C87">
            <v>0</v>
          </cell>
          <cell r="D87">
            <v>0</v>
          </cell>
        </row>
        <row r="88">
          <cell r="A88">
            <v>740007</v>
          </cell>
          <cell r="B88" t="str">
            <v>Prisp. delod. za ZZ nadom. porodniško</v>
          </cell>
          <cell r="C88">
            <v>194315</v>
          </cell>
          <cell r="D88">
            <v>955756.15300000005</v>
          </cell>
        </row>
        <row r="89">
          <cell r="A89">
            <v>740011</v>
          </cell>
          <cell r="B89" t="str">
            <v>Prisp. delod. za ZZ nadom. za brezposeln.</v>
          </cell>
          <cell r="C89">
            <v>119712</v>
          </cell>
          <cell r="D89">
            <v>646895.08245999995</v>
          </cell>
        </row>
        <row r="90">
          <cell r="A90">
            <v>740014</v>
          </cell>
          <cell r="B90" t="str">
            <v>Prisp. delod. za ZZ za vojaške obv. na služenju voj.roka</v>
          </cell>
          <cell r="C90">
            <v>357</v>
          </cell>
          <cell r="D90">
            <v>1999.2961</v>
          </cell>
        </row>
        <row r="91">
          <cell r="A91">
            <v>740015</v>
          </cell>
          <cell r="B91" t="str">
            <v xml:space="preserve">Prisp. delod. za pošk. pri delu in pokl. bolezni za vojaške obv. </v>
          </cell>
          <cell r="C91">
            <v>11</v>
          </cell>
          <cell r="D91">
            <v>52.555900000000001</v>
          </cell>
        </row>
        <row r="93">
          <cell r="A93">
            <v>7401</v>
          </cell>
          <cell r="B93" t="str">
            <v>Prejeta sredstva iz proračunov lokalnih skupnosti</v>
          </cell>
          <cell r="C93">
            <v>336745</v>
          </cell>
          <cell r="D93">
            <v>1806113.9255599999</v>
          </cell>
        </row>
        <row r="94">
          <cell r="A94">
            <v>740102</v>
          </cell>
          <cell r="B94" t="str">
            <v>Prejeta sredstva iz občinskih proračunov - prispevki za ZZ dol. oseb</v>
          </cell>
          <cell r="C94">
            <v>336745</v>
          </cell>
          <cell r="D94">
            <v>1806113.9255599999</v>
          </cell>
        </row>
        <row r="96">
          <cell r="A96">
            <v>7402</v>
          </cell>
          <cell r="B96" t="str">
            <v>Prejeta sredstva iz skladov socialnega zavarovanja</v>
          </cell>
          <cell r="C96">
            <v>5419455</v>
          </cell>
          <cell r="D96">
            <v>26823914.195390001</v>
          </cell>
        </row>
        <row r="97">
          <cell r="A97">
            <v>740202</v>
          </cell>
          <cell r="B97" t="str">
            <v>Prejeta sredstva iz ZPIZ iz naslova prispevka za ZZ upokojencev</v>
          </cell>
          <cell r="C97">
            <v>5206062</v>
          </cell>
          <cell r="D97">
            <v>25769746.153900001</v>
          </cell>
        </row>
        <row r="98">
          <cell r="A98">
            <v>740204</v>
          </cell>
          <cell r="B98" t="str">
            <v>Prisp. delod. za ZZ nadom. boleznin</v>
          </cell>
          <cell r="C98">
            <v>24624</v>
          </cell>
          <cell r="D98">
            <v>125680.21179999999</v>
          </cell>
        </row>
        <row r="99">
          <cell r="A99">
            <v>740207</v>
          </cell>
          <cell r="B99" t="str">
            <v>Prisp. delod. za ZZ nadom.iz inval.zavar.</v>
          </cell>
          <cell r="C99">
            <v>188769</v>
          </cell>
          <cell r="D99">
            <v>928487.82969000004</v>
          </cell>
        </row>
        <row r="103">
          <cell r="A103" t="str">
            <v xml:space="preserve">II. </v>
          </cell>
          <cell r="B103" t="str">
            <v>SKUPAJ ODHODKI (40+41+42+49)</v>
          </cell>
          <cell r="C103">
            <v>32118181</v>
          </cell>
          <cell r="D103">
            <v>164374152.00577</v>
          </cell>
        </row>
        <row r="105">
          <cell r="A105">
            <v>40</v>
          </cell>
          <cell r="B105" t="str">
            <v>TEKOČI ODHODKI (400+401+402+403+404+409)</v>
          </cell>
          <cell r="C105">
            <v>616273</v>
          </cell>
          <cell r="D105">
            <v>4418679.09057</v>
          </cell>
        </row>
        <row r="107">
          <cell r="A107">
            <v>400</v>
          </cell>
          <cell r="B107" t="str">
            <v>PLAČE IN DRUGI IZDATKI ZAPOSLENIM</v>
          </cell>
          <cell r="C107">
            <v>344345</v>
          </cell>
          <cell r="D107">
            <v>1813069.4621899999</v>
          </cell>
        </row>
        <row r="108">
          <cell r="A108">
            <v>4000</v>
          </cell>
          <cell r="B108" t="str">
            <v>Plače in dodatki</v>
          </cell>
          <cell r="C108">
            <v>303001</v>
          </cell>
          <cell r="D108">
            <v>1492095.6797200001</v>
          </cell>
        </row>
        <row r="109">
          <cell r="A109">
            <v>4001</v>
          </cell>
          <cell r="B109" t="str">
            <v>Regres za letni dopust</v>
          </cell>
          <cell r="C109">
            <v>321</v>
          </cell>
          <cell r="D109">
            <v>133130.78216</v>
          </cell>
        </row>
        <row r="110">
          <cell r="A110">
            <v>4002</v>
          </cell>
          <cell r="B110" t="str">
            <v>Povračila in nadomestila</v>
          </cell>
          <cell r="C110">
            <v>24173</v>
          </cell>
          <cell r="D110">
            <v>128349.45056</v>
          </cell>
        </row>
        <row r="111">
          <cell r="A111">
            <v>4003</v>
          </cell>
          <cell r="B111" t="str">
            <v>Sredstva za delovno uspešnost</v>
          </cell>
          <cell r="C111">
            <v>5026</v>
          </cell>
          <cell r="D111">
            <v>42783.068450000006</v>
          </cell>
        </row>
        <row r="112">
          <cell r="A112">
            <v>4004</v>
          </cell>
          <cell r="B112" t="str">
            <v>Sredstva za nadurno delo</v>
          </cell>
          <cell r="C112">
            <v>921</v>
          </cell>
          <cell r="D112">
            <v>2932.3243000000002</v>
          </cell>
        </row>
        <row r="113">
          <cell r="A113">
            <v>4005</v>
          </cell>
          <cell r="B113" t="str">
            <v>Plače za delo nerezidentov po pogodbi</v>
          </cell>
          <cell r="C113">
            <v>0</v>
          </cell>
          <cell r="D113">
            <v>0</v>
          </cell>
        </row>
        <row r="114">
          <cell r="A114">
            <v>4009</v>
          </cell>
          <cell r="B114" t="str">
            <v>Drugi izdatki zaposlenim</v>
          </cell>
          <cell r="C114">
            <v>10903</v>
          </cell>
          <cell r="D114">
            <v>13778.156999999999</v>
          </cell>
        </row>
        <row r="116">
          <cell r="A116">
            <v>401</v>
          </cell>
          <cell r="B116" t="str">
            <v>PRISPEVKI DELODAJALCEV ZA SOCIALNO VARNOST</v>
          </cell>
          <cell r="C116">
            <v>55085</v>
          </cell>
          <cell r="D116">
            <v>304322.79798000003</v>
          </cell>
        </row>
        <row r="117">
          <cell r="A117">
            <v>4010</v>
          </cell>
          <cell r="B117" t="str">
            <v>Prispevki za PIZ</v>
          </cell>
          <cell r="C117">
            <v>27068</v>
          </cell>
          <cell r="D117">
            <v>134624.10441999999</v>
          </cell>
        </row>
        <row r="118">
          <cell r="A118">
            <v>4011</v>
          </cell>
          <cell r="B118" t="str">
            <v>Prispevek za ZZ</v>
          </cell>
          <cell r="C118">
            <v>21683</v>
          </cell>
          <cell r="D118">
            <v>107848.87923000001</v>
          </cell>
        </row>
        <row r="119">
          <cell r="A119">
            <v>4012</v>
          </cell>
          <cell r="B119" t="str">
            <v>Prispevek za zaposlovanje</v>
          </cell>
          <cell r="C119">
            <v>183</v>
          </cell>
          <cell r="D119">
            <v>912.12369999999999</v>
          </cell>
        </row>
        <row r="120">
          <cell r="A120">
            <v>4013</v>
          </cell>
          <cell r="B120" t="str">
            <v>Prispevek za starševsko varstvo</v>
          </cell>
          <cell r="C120">
            <v>306</v>
          </cell>
          <cell r="D120">
            <v>1497.9917</v>
          </cell>
        </row>
        <row r="121">
          <cell r="A121">
            <v>4015</v>
          </cell>
          <cell r="B121" t="str">
            <v>Premije kolektivnega DPZ</v>
          </cell>
          <cell r="C121">
            <v>5845</v>
          </cell>
          <cell r="D121">
            <v>59439.698929999999</v>
          </cell>
        </row>
        <row r="123">
          <cell r="A123">
            <v>402</v>
          </cell>
          <cell r="B123" t="str">
            <v>IZDATKI ZA BLAGO IN STORITVE</v>
          </cell>
          <cell r="C123">
            <v>175314</v>
          </cell>
          <cell r="D123">
            <v>1848751.7945500002</v>
          </cell>
        </row>
        <row r="124">
          <cell r="A124">
            <v>4020</v>
          </cell>
          <cell r="B124" t="str">
            <v>Pisarniški in splošni material in storitve</v>
          </cell>
          <cell r="C124">
            <v>28866</v>
          </cell>
          <cell r="D124">
            <v>214831.32409000001</v>
          </cell>
        </row>
        <row r="125">
          <cell r="A125">
            <v>4021</v>
          </cell>
          <cell r="B125" t="str">
            <v>Posebni material in storitve</v>
          </cell>
          <cell r="C125">
            <v>707</v>
          </cell>
          <cell r="D125">
            <v>4140.8042000000005</v>
          </cell>
        </row>
        <row r="126">
          <cell r="A126">
            <v>4022</v>
          </cell>
          <cell r="B126" t="str">
            <v>Energija, voda, komunalne storitve in komunikacije</v>
          </cell>
          <cell r="C126">
            <v>42268</v>
          </cell>
          <cell r="D126">
            <v>271025.85594000004</v>
          </cell>
        </row>
        <row r="127">
          <cell r="A127">
            <v>4023</v>
          </cell>
          <cell r="B127" t="str">
            <v>Prevozni stroški in storitve</v>
          </cell>
          <cell r="C127">
            <v>2062</v>
          </cell>
          <cell r="D127">
            <v>21391.219870000001</v>
          </cell>
        </row>
        <row r="128">
          <cell r="A128">
            <v>4024</v>
          </cell>
          <cell r="B128" t="str">
            <v>Izdatki za službena potovanja</v>
          </cell>
          <cell r="C128">
            <v>4725</v>
          </cell>
          <cell r="D128">
            <v>23170.339920000002</v>
          </cell>
        </row>
        <row r="129">
          <cell r="A129">
            <v>4025</v>
          </cell>
          <cell r="B129" t="str">
            <v>Tekoče vzdrževanje</v>
          </cell>
          <cell r="C129">
            <v>35852</v>
          </cell>
          <cell r="D129">
            <v>210899.72334999999</v>
          </cell>
        </row>
        <row r="130">
          <cell r="A130">
            <v>4026</v>
          </cell>
          <cell r="B130" t="str">
            <v>Najemnine in zakupnine (leasing)</v>
          </cell>
          <cell r="C130">
            <v>19352</v>
          </cell>
          <cell r="D130">
            <v>271053.22824999999</v>
          </cell>
        </row>
        <row r="131">
          <cell r="A131">
            <v>4027</v>
          </cell>
          <cell r="B131" t="str">
            <v>Kazni in odškodnine</v>
          </cell>
          <cell r="C131">
            <v>74</v>
          </cell>
          <cell r="D131">
            <v>75</v>
          </cell>
        </row>
        <row r="132">
          <cell r="A132">
            <v>4028</v>
          </cell>
          <cell r="B132" t="str">
            <v>Davek na izplačane plače</v>
          </cell>
          <cell r="C132">
            <v>19522</v>
          </cell>
          <cell r="D132">
            <v>96139.748330000002</v>
          </cell>
        </row>
        <row r="133">
          <cell r="A133">
            <v>4029</v>
          </cell>
          <cell r="B133" t="str">
            <v>Drugi operativni odhodki</v>
          </cell>
          <cell r="C133">
            <v>21886</v>
          </cell>
          <cell r="D133">
            <v>736024.55059999996</v>
          </cell>
        </row>
        <row r="135">
          <cell r="A135">
            <v>403</v>
          </cell>
          <cell r="B135" t="str">
            <v>PLAČILA DOMAČIH OBRESTI</v>
          </cell>
          <cell r="C135">
            <v>41529</v>
          </cell>
          <cell r="D135">
            <v>452535.03585000004</v>
          </cell>
        </row>
        <row r="137">
          <cell r="A137">
            <v>404</v>
          </cell>
          <cell r="B137" t="str">
            <v>PLAČILA TUJIH OBRESTI</v>
          </cell>
          <cell r="C137">
            <v>0</v>
          </cell>
          <cell r="D137">
            <v>0</v>
          </cell>
        </row>
        <row r="139">
          <cell r="A139">
            <v>409</v>
          </cell>
          <cell r="B139" t="str">
            <v>REZERVE</v>
          </cell>
          <cell r="C139">
            <v>0</v>
          </cell>
          <cell r="D139">
            <v>0</v>
          </cell>
        </row>
        <row r="141">
          <cell r="A141">
            <v>41</v>
          </cell>
          <cell r="B141" t="str">
            <v>TEKOČI TRANSFERI (411+412+413+414)</v>
          </cell>
          <cell r="C141">
            <v>31479005</v>
          </cell>
          <cell r="D141">
            <v>159869234.18989</v>
          </cell>
        </row>
        <row r="143">
          <cell r="A143">
            <v>411</v>
          </cell>
          <cell r="B143" t="str">
            <v>TRANSFERI POSAMEZNIKOM IN GOSPODINJSTVOM</v>
          </cell>
          <cell r="C143">
            <v>3361206</v>
          </cell>
          <cell r="D143">
            <v>17773193.085869998</v>
          </cell>
        </row>
        <row r="145">
          <cell r="A145">
            <v>4116</v>
          </cell>
          <cell r="B145" t="str">
            <v>Boleznine</v>
          </cell>
          <cell r="C145">
            <v>3140441</v>
          </cell>
          <cell r="D145">
            <v>16526343.701279998</v>
          </cell>
        </row>
        <row r="146">
          <cell r="A146">
            <v>411600</v>
          </cell>
          <cell r="B146" t="str">
            <v>Boleznine nad 30 dni, izplačane iz OZZ</v>
          </cell>
          <cell r="C146">
            <v>2172501</v>
          </cell>
          <cell r="D146">
            <v>11401557.501679998</v>
          </cell>
        </row>
        <row r="147">
          <cell r="B147" t="str">
            <v>- od tega boleznine 1. btto</v>
          </cell>
          <cell r="C147">
            <v>1894366.5594749998</v>
          </cell>
          <cell r="D147">
            <v>9937616.2749572471</v>
          </cell>
        </row>
        <row r="148">
          <cell r="B148" t="str">
            <v>- od tega prisp. delodaj. za boleznine</v>
          </cell>
          <cell r="C148">
            <v>278134.44052499998</v>
          </cell>
          <cell r="D148">
            <v>1463941.2267227517</v>
          </cell>
        </row>
        <row r="149">
          <cell r="A149">
            <v>411699</v>
          </cell>
          <cell r="B149" t="str">
            <v>Druge boleznine</v>
          </cell>
          <cell r="C149">
            <v>967940</v>
          </cell>
          <cell r="D149">
            <v>5124786.1995999999</v>
          </cell>
        </row>
        <row r="150">
          <cell r="B150" t="str">
            <v>- od tega boleznine 1. btto</v>
          </cell>
          <cell r="C150">
            <v>844019.48149999999</v>
          </cell>
          <cell r="D150">
            <v>4544280.7966637462</v>
          </cell>
        </row>
        <row r="151">
          <cell r="B151" t="str">
            <v>- od tega prisp. delodaj. za boleznine</v>
          </cell>
          <cell r="C151">
            <v>123920.51850000001</v>
          </cell>
          <cell r="D151">
            <v>580505.40293625346</v>
          </cell>
        </row>
        <row r="153">
          <cell r="A153">
            <v>4117</v>
          </cell>
          <cell r="B153" t="str">
            <v>Štipendije</v>
          </cell>
          <cell r="C153">
            <v>0</v>
          </cell>
          <cell r="D153">
            <v>0</v>
          </cell>
        </row>
        <row r="155">
          <cell r="A155">
            <v>4119</v>
          </cell>
          <cell r="B155" t="str">
            <v>Drugi transferi posameznikom</v>
          </cell>
          <cell r="C155">
            <v>220765</v>
          </cell>
          <cell r="D155">
            <v>1246849.3845899999</v>
          </cell>
        </row>
        <row r="156">
          <cell r="A156">
            <v>411908</v>
          </cell>
          <cell r="B156" t="str">
            <v>Denarne nagrade in priznanja</v>
          </cell>
          <cell r="C156">
            <v>0</v>
          </cell>
          <cell r="D156">
            <v>0</v>
          </cell>
        </row>
        <row r="157">
          <cell r="A157">
            <v>411910</v>
          </cell>
          <cell r="B157" t="str">
            <v>Plačilo dnevnic, potnih in drugih stroškov v zvezi z zdravljenjem</v>
          </cell>
          <cell r="C157">
            <v>56057</v>
          </cell>
          <cell r="D157">
            <v>303481.45315000002</v>
          </cell>
        </row>
        <row r="158">
          <cell r="A158">
            <v>411911</v>
          </cell>
          <cell r="B158" t="str">
            <v>Plačilo pogrebnin</v>
          </cell>
          <cell r="C158">
            <v>161441</v>
          </cell>
          <cell r="D158">
            <v>923686.21674000006</v>
          </cell>
        </row>
        <row r="159">
          <cell r="A159">
            <v>411912</v>
          </cell>
          <cell r="B159" t="str">
            <v>Plačilo posmrtnin</v>
          </cell>
          <cell r="C159">
            <v>3267</v>
          </cell>
          <cell r="D159">
            <v>19681.7147</v>
          </cell>
        </row>
        <row r="160">
          <cell r="A160">
            <v>411999</v>
          </cell>
          <cell r="B160" t="str">
            <v>Drugi transferi posameznikom in gospodinjstvom</v>
          </cell>
          <cell r="C160">
            <v>0</v>
          </cell>
          <cell r="D160">
            <v>0</v>
          </cell>
        </row>
        <row r="162">
          <cell r="A162">
            <v>412</v>
          </cell>
          <cell r="B162" t="str">
            <v>TRANSFERI NEPROFITNIM ORGANIZACIJAM IN USTANOVAM</v>
          </cell>
          <cell r="C162">
            <v>4</v>
          </cell>
          <cell r="D162">
            <v>39013.046000000002</v>
          </cell>
        </row>
        <row r="164">
          <cell r="A164">
            <v>413</v>
          </cell>
          <cell r="B164" t="str">
            <v>DRUGI TEKOČI DOMAČI TRANSFERI</v>
          </cell>
          <cell r="C164">
            <v>28036960</v>
          </cell>
          <cell r="D164">
            <v>141787713.09777999</v>
          </cell>
        </row>
        <row r="166">
          <cell r="A166">
            <v>4131</v>
          </cell>
          <cell r="B166" t="str">
            <v>Tekoči transferi v sklade socialnega zavarovanja</v>
          </cell>
          <cell r="C166">
            <v>59925</v>
          </cell>
          <cell r="D166">
            <v>305854.43180000002</v>
          </cell>
        </row>
        <row r="167">
          <cell r="A167">
            <v>413102</v>
          </cell>
          <cell r="B167" t="str">
            <v>Prispevek v ZZZS za ZZ upokojencev, ki ga plačuje ZPIZ</v>
          </cell>
          <cell r="C167">
            <v>0</v>
          </cell>
          <cell r="D167">
            <v>0</v>
          </cell>
        </row>
        <row r="168">
          <cell r="A168">
            <v>413110</v>
          </cell>
          <cell r="B168" t="str">
            <v>Prispevki za PIZ od nadomestil</v>
          </cell>
          <cell r="C168">
            <v>33305</v>
          </cell>
          <cell r="D168">
            <v>170010.60440000001</v>
          </cell>
        </row>
        <row r="169">
          <cell r="A169">
            <v>413111</v>
          </cell>
          <cell r="B169" t="str">
            <v>Prispevki za ZZ od nadomestil</v>
          </cell>
          <cell r="C169">
            <v>26620</v>
          </cell>
          <cell r="D169">
            <v>135843.82740000001</v>
          </cell>
        </row>
        <row r="170">
          <cell r="A170">
            <v>413199</v>
          </cell>
          <cell r="B170" t="str">
            <v>Drugi tekoči transferi v sklade socialnega zavarovanja</v>
          </cell>
          <cell r="C170">
            <v>0</v>
          </cell>
          <cell r="D170">
            <v>0</v>
          </cell>
        </row>
        <row r="172">
          <cell r="A172">
            <v>4133</v>
          </cell>
          <cell r="B172" t="str">
            <v>Tekoči transferi v javne zavode</v>
          </cell>
          <cell r="C172">
            <v>24155266</v>
          </cell>
          <cell r="D172">
            <v>122223229.38969</v>
          </cell>
        </row>
        <row r="173">
          <cell r="A173">
            <v>413300</v>
          </cell>
          <cell r="B173" t="str">
            <v>Sredstva za plače</v>
          </cell>
          <cell r="C173">
            <v>9527115</v>
          </cell>
          <cell r="D173">
            <v>48114685.443960004</v>
          </cell>
        </row>
        <row r="174">
          <cell r="A174">
            <v>4133001</v>
          </cell>
          <cell r="B174" t="str">
            <v>- osnovna zdravstvena dejavnost</v>
          </cell>
        </row>
        <row r="175">
          <cell r="A175">
            <v>4133002</v>
          </cell>
          <cell r="B175" t="str">
            <v>- spec. ambulantna in bolnišnična dejavnost</v>
          </cell>
        </row>
        <row r="176">
          <cell r="A176">
            <v>4133003</v>
          </cell>
          <cell r="B176" t="str">
            <v>- zdravilišča</v>
          </cell>
        </row>
        <row r="177">
          <cell r="A177">
            <v>4133005</v>
          </cell>
          <cell r="B177" t="str">
            <v>- socialni zavodi</v>
          </cell>
        </row>
        <row r="178">
          <cell r="A178">
            <v>413301</v>
          </cell>
          <cell r="B178" t="str">
            <v>Sredstva za prispevke delodajalca</v>
          </cell>
          <cell r="C178">
            <v>2078907</v>
          </cell>
          <cell r="D178">
            <v>10457587.130859999</v>
          </cell>
        </row>
        <row r="179">
          <cell r="A179">
            <v>4133011</v>
          </cell>
          <cell r="B179" t="str">
            <v>- osnovna zdravstvena dejavnost</v>
          </cell>
        </row>
        <row r="180">
          <cell r="A180">
            <v>4133012</v>
          </cell>
          <cell r="B180" t="str">
            <v>- spec. ambulantna in bolnišnična dejavnost</v>
          </cell>
        </row>
        <row r="181">
          <cell r="A181">
            <v>4133013</v>
          </cell>
          <cell r="B181" t="str">
            <v>- zdravilišča</v>
          </cell>
        </row>
        <row r="182">
          <cell r="A182">
            <v>4133015</v>
          </cell>
          <cell r="B182" t="str">
            <v>- socialni zavodi</v>
          </cell>
        </row>
        <row r="183">
          <cell r="A183">
            <v>413302</v>
          </cell>
          <cell r="B183" t="str">
            <v>Sredstva za izdatke za blago in storitve</v>
          </cell>
          <cell r="C183">
            <v>7838515</v>
          </cell>
          <cell r="D183">
            <v>39241951.544139996</v>
          </cell>
        </row>
        <row r="184">
          <cell r="A184">
            <v>4133021</v>
          </cell>
          <cell r="B184" t="str">
            <v>- osnovna zdravstvena dejavnost</v>
          </cell>
        </row>
        <row r="185">
          <cell r="A185">
            <v>4133022</v>
          </cell>
          <cell r="B185" t="str">
            <v>- spec. ambulantna in bolnišnična dejavnost</v>
          </cell>
        </row>
        <row r="186">
          <cell r="A186">
            <v>4133023</v>
          </cell>
          <cell r="B186" t="str">
            <v>- zdravilišča</v>
          </cell>
        </row>
        <row r="187">
          <cell r="A187">
            <v>4133025</v>
          </cell>
          <cell r="B187" t="str">
            <v>- socialni zavodi</v>
          </cell>
        </row>
        <row r="188">
          <cell r="A188">
            <v>413303</v>
          </cell>
          <cell r="B188" t="str">
            <v>Izdatki za zdravila</v>
          </cell>
          <cell r="C188">
            <v>4024417</v>
          </cell>
          <cell r="D188">
            <v>20428822.160640001</v>
          </cell>
        </row>
        <row r="189">
          <cell r="A189">
            <v>413304</v>
          </cell>
          <cell r="B189" t="str">
            <v>Izdatki za ortopedske pripomočke</v>
          </cell>
          <cell r="C189">
            <v>239481</v>
          </cell>
          <cell r="D189">
            <v>1364911.9599200001</v>
          </cell>
        </row>
        <row r="190">
          <cell r="A190">
            <v>413305</v>
          </cell>
          <cell r="B190" t="str">
            <v>Izdatki za cepiva, transfuzijo krvi in sanitetni material</v>
          </cell>
          <cell r="C190">
            <v>121308</v>
          </cell>
          <cell r="D190">
            <v>1020776.8404000001</v>
          </cell>
        </row>
        <row r="191">
          <cell r="A191">
            <v>413306</v>
          </cell>
          <cell r="B191" t="str">
            <v>Konvencije</v>
          </cell>
          <cell r="C191">
            <v>47513</v>
          </cell>
          <cell r="D191">
            <v>263607.61504</v>
          </cell>
        </row>
        <row r="192">
          <cell r="A192">
            <v>413310</v>
          </cell>
          <cell r="B192" t="str">
            <v>Za premije kolektivnega dodatnega pokojninskega zavarovanja</v>
          </cell>
          <cell r="C192">
            <v>278010</v>
          </cell>
          <cell r="D192">
            <v>1330886.6947300001</v>
          </cell>
        </row>
        <row r="193">
          <cell r="A193">
            <v>4133101</v>
          </cell>
          <cell r="B193" t="str">
            <v>- osnovna zdravstvena dejavnost</v>
          </cell>
        </row>
        <row r="194">
          <cell r="A194">
            <v>4133102</v>
          </cell>
          <cell r="B194" t="str">
            <v>- spec. ambulantna in bolnišnična dejavnost</v>
          </cell>
        </row>
        <row r="195">
          <cell r="A195">
            <v>4133103</v>
          </cell>
          <cell r="B195" t="str">
            <v>- zdravilišča</v>
          </cell>
        </row>
        <row r="196">
          <cell r="A196">
            <v>4133105</v>
          </cell>
          <cell r="B196" t="str">
            <v>- socialni zavodi</v>
          </cell>
        </row>
        <row r="198">
          <cell r="A198">
            <v>4134</v>
          </cell>
          <cell r="B198" t="str">
            <v>Tekoči transferi v državni proračun</v>
          </cell>
          <cell r="C198">
            <v>582</v>
          </cell>
          <cell r="D198">
            <v>2966.1734999999999</v>
          </cell>
        </row>
        <row r="199">
          <cell r="A199">
            <v>413404</v>
          </cell>
          <cell r="B199" t="str">
            <v>Prispevki za zapos. od nadomestil</v>
          </cell>
          <cell r="C199">
            <v>206</v>
          </cell>
          <cell r="D199">
            <v>1045.7413000000001</v>
          </cell>
        </row>
        <row r="200">
          <cell r="A200">
            <v>413405</v>
          </cell>
          <cell r="B200" t="str">
            <v>Prisp. za porod. varst. od nadomest</v>
          </cell>
          <cell r="C200">
            <v>376</v>
          </cell>
          <cell r="D200">
            <v>1920.4322</v>
          </cell>
        </row>
        <row r="202">
          <cell r="A202">
            <v>4135</v>
          </cell>
          <cell r="B202" t="str">
            <v>Tek. plačila drugim izvajal. javnih služb, ki niso posre.pror.uporabniki</v>
          </cell>
          <cell r="C202">
            <v>3821187</v>
          </cell>
          <cell r="D202">
            <v>19255663.102790002</v>
          </cell>
        </row>
        <row r="203">
          <cell r="A203">
            <v>413500</v>
          </cell>
          <cell r="B203" t="str">
            <v>Tek. plačila drugim izvajal. javnih služb, ki niso posre.pror.uporabniki</v>
          </cell>
          <cell r="C203">
            <v>2376672</v>
          </cell>
          <cell r="D203">
            <v>12121698.8894</v>
          </cell>
        </row>
        <row r="204">
          <cell r="A204">
            <v>4135001</v>
          </cell>
          <cell r="B204" t="str">
            <v>- osnovna zdravstvena dejavnost</v>
          </cell>
        </row>
        <row r="205">
          <cell r="A205">
            <v>4135002</v>
          </cell>
          <cell r="B205" t="str">
            <v>- spec. ambulantna in bolnišnična dejavnost</v>
          </cell>
        </row>
        <row r="206">
          <cell r="A206">
            <v>4135003</v>
          </cell>
          <cell r="B206" t="str">
            <v>- zdravilišča</v>
          </cell>
        </row>
        <row r="207">
          <cell r="A207">
            <v>4135005</v>
          </cell>
          <cell r="B207" t="str">
            <v>- socialni zavodi</v>
          </cell>
        </row>
        <row r="208">
          <cell r="A208">
            <v>4135006</v>
          </cell>
          <cell r="B208" t="str">
            <v>- posebne pravice iz OZZ</v>
          </cell>
        </row>
        <row r="209">
          <cell r="A209">
            <v>413501</v>
          </cell>
          <cell r="B209" t="str">
            <v>Za zdravila</v>
          </cell>
          <cell r="C209">
            <v>860548</v>
          </cell>
          <cell r="D209">
            <v>4231394.4992600009</v>
          </cell>
        </row>
        <row r="210">
          <cell r="A210">
            <v>413502</v>
          </cell>
          <cell r="B210" t="str">
            <v>Za ortopedske pripomočke</v>
          </cell>
          <cell r="C210">
            <v>583967</v>
          </cell>
          <cell r="D210">
            <v>2902569.7141300002</v>
          </cell>
        </row>
        <row r="211">
          <cell r="A211">
            <v>413503</v>
          </cell>
          <cell r="B211" t="str">
            <v>Za cepiva, transfuzijo krvi in sanitetni material</v>
          </cell>
          <cell r="C211">
            <v>0</v>
          </cell>
          <cell r="D211">
            <v>0</v>
          </cell>
        </row>
        <row r="213">
          <cell r="A213">
            <v>414</v>
          </cell>
          <cell r="B213" t="str">
            <v>TEKOČI TRANSFERI V TUJINO</v>
          </cell>
          <cell r="C213">
            <v>80835</v>
          </cell>
          <cell r="D213">
            <v>269314.96023999999</v>
          </cell>
        </row>
        <row r="215">
          <cell r="A215">
            <v>4142</v>
          </cell>
          <cell r="B215" t="str">
            <v>Tekoči transferi neprofitnim organizacijam v tujini</v>
          </cell>
          <cell r="C215">
            <v>80835</v>
          </cell>
          <cell r="D215">
            <v>269314.96023999999</v>
          </cell>
        </row>
        <row r="216">
          <cell r="A216">
            <v>414200</v>
          </cell>
          <cell r="B216" t="str">
            <v>Za zdravljenje v tujini</v>
          </cell>
          <cell r="C216">
            <v>14173</v>
          </cell>
          <cell r="D216">
            <v>193513.00594</v>
          </cell>
        </row>
        <row r="217">
          <cell r="A217">
            <v>414201</v>
          </cell>
          <cell r="B217" t="str">
            <v>Iz naslova konvencij z drugimi državami</v>
          </cell>
          <cell r="C217">
            <v>66662</v>
          </cell>
          <cell r="D217">
            <v>75801.954299999998</v>
          </cell>
        </row>
        <row r="219">
          <cell r="A219">
            <v>4143</v>
          </cell>
          <cell r="B219" t="str">
            <v>Drugi tekoči transferi v tujino</v>
          </cell>
          <cell r="D219">
            <v>0</v>
          </cell>
        </row>
        <row r="221">
          <cell r="A221">
            <v>42</v>
          </cell>
          <cell r="B221" t="str">
            <v xml:space="preserve">INVESTICIJSKI ODHODKI </v>
          </cell>
          <cell r="C221">
            <v>22903</v>
          </cell>
          <cell r="D221">
            <v>86238.725310000009</v>
          </cell>
        </row>
        <row r="223">
          <cell r="A223">
            <v>420</v>
          </cell>
          <cell r="B223" t="str">
            <v>NAKUP IN GRADNJA OSNOVNIH SREDSTEV</v>
          </cell>
          <cell r="C223">
            <v>22903</v>
          </cell>
          <cell r="D223">
            <v>86238.725310000009</v>
          </cell>
        </row>
        <row r="225">
          <cell r="A225">
            <v>49</v>
          </cell>
          <cell r="B225" t="str">
            <v>PRENOS ODHODKOV IN DRUGIH IZDATKOV</v>
          </cell>
          <cell r="C225">
            <v>0</v>
          </cell>
          <cell r="D225">
            <v>0</v>
          </cell>
        </row>
        <row r="227">
          <cell r="A227">
            <v>498</v>
          </cell>
          <cell r="B227" t="str">
            <v>EVIDENČNI PROMET ODHODKOV V BREME REZERVNEGA SKLADA</v>
          </cell>
        </row>
        <row r="229">
          <cell r="A229" t="str">
            <v>III.</v>
          </cell>
          <cell r="B229" t="str">
            <v>PRESEŽEK/PRIMANJKLJAJ   (I. - II.)</v>
          </cell>
          <cell r="C229">
            <v>113808.0000000149</v>
          </cell>
          <cell r="D229">
            <v>-4941813.427030012</v>
          </cell>
        </row>
        <row r="230">
          <cell r="B230" t="str">
            <v>(SKUPAJ PRIHODKI MINUS SKUPAJ ODHODKI)</v>
          </cell>
        </row>
        <row r="234">
          <cell r="A234" t="str">
            <v>B.  RAČUN FINANČNIH TERJATEV IN NALOŽB :</v>
          </cell>
        </row>
        <row r="236">
          <cell r="A236" t="str">
            <v>IV.</v>
          </cell>
          <cell r="B236" t="str">
            <v>PREJ. VRAČ. DANIH POSOJIL, PROD. KAP.DEL. (750+751)</v>
          </cell>
          <cell r="C236">
            <v>492</v>
          </cell>
          <cell r="D236">
            <v>2796.5159100000001</v>
          </cell>
        </row>
        <row r="238">
          <cell r="A238">
            <v>750</v>
          </cell>
          <cell r="B238" t="str">
            <v>PREJETA VRAČILA DANIH POSOJIL</v>
          </cell>
          <cell r="C238">
            <v>492</v>
          </cell>
          <cell r="D238">
            <v>2796.5159100000001</v>
          </cell>
        </row>
        <row r="239">
          <cell r="A239">
            <v>7500</v>
          </cell>
          <cell r="B239" t="str">
            <v>Prejeta vračila danih posojil - od posameznikov in zasebnikov</v>
          </cell>
          <cell r="C239">
            <v>492</v>
          </cell>
          <cell r="D239">
            <v>2796.5159100000001</v>
          </cell>
        </row>
        <row r="240">
          <cell r="A240">
            <v>7505</v>
          </cell>
          <cell r="B240" t="str">
            <v>Prejeta vračila danih posojil - od občin</v>
          </cell>
          <cell r="C240">
            <v>0</v>
          </cell>
          <cell r="D240">
            <v>0</v>
          </cell>
        </row>
        <row r="241">
          <cell r="A241">
            <v>7507</v>
          </cell>
          <cell r="B241" t="str">
            <v>Prejeta vračila danih posojil - državnemu proračunu</v>
          </cell>
          <cell r="C241">
            <v>0</v>
          </cell>
          <cell r="D241">
            <v>0</v>
          </cell>
        </row>
        <row r="243">
          <cell r="A243">
            <v>751</v>
          </cell>
          <cell r="B243" t="str">
            <v>PRODAJA KAPITALSKIH DELEŽEV</v>
          </cell>
          <cell r="C243">
            <v>0</v>
          </cell>
          <cell r="D243">
            <v>0</v>
          </cell>
        </row>
        <row r="244">
          <cell r="A244">
            <v>7512</v>
          </cell>
          <cell r="B244" t="str">
            <v>Sredstva, pridobljena s prodajo kapitalskih deležev v privatnih podjetjih</v>
          </cell>
          <cell r="C244">
            <v>0</v>
          </cell>
          <cell r="D244">
            <v>0</v>
          </cell>
        </row>
        <row r="246">
          <cell r="A246" t="str">
            <v>V.</v>
          </cell>
          <cell r="B246" t="str">
            <v>DANA POSOJILA, POVEČANJE KAPIT. DEL. (440+441)</v>
          </cell>
          <cell r="C246">
            <v>0</v>
          </cell>
          <cell r="D246">
            <v>0</v>
          </cell>
        </row>
        <row r="248">
          <cell r="A248">
            <v>440</v>
          </cell>
          <cell r="B248" t="str">
            <v>DANA POSOJILA</v>
          </cell>
          <cell r="C248">
            <v>0</v>
          </cell>
          <cell r="D248">
            <v>0</v>
          </cell>
        </row>
        <row r="249">
          <cell r="A249">
            <v>4400</v>
          </cell>
          <cell r="B249" t="str">
            <v>Dana posojila posameznikom in zasebnikom</v>
          </cell>
          <cell r="C249">
            <v>0</v>
          </cell>
          <cell r="D249">
            <v>0</v>
          </cell>
        </row>
        <row r="250">
          <cell r="A250">
            <v>4405</v>
          </cell>
          <cell r="B250" t="str">
            <v>Dana posojila občinam</v>
          </cell>
          <cell r="C250">
            <v>0</v>
          </cell>
          <cell r="D250">
            <v>0</v>
          </cell>
        </row>
        <row r="251">
          <cell r="A251">
            <v>4407</v>
          </cell>
          <cell r="B251" t="str">
            <v>Dana posojila državnemu proračunu</v>
          </cell>
          <cell r="C251">
            <v>0</v>
          </cell>
          <cell r="D251">
            <v>0</v>
          </cell>
        </row>
        <row r="253">
          <cell r="A253">
            <v>441</v>
          </cell>
          <cell r="B253" t="str">
            <v>POVEČANJE KAPITALSKIH DELEŽEV IN NALOŽB</v>
          </cell>
          <cell r="C253">
            <v>0</v>
          </cell>
          <cell r="D253">
            <v>0</v>
          </cell>
        </row>
        <row r="255">
          <cell r="A255" t="str">
            <v>VI.</v>
          </cell>
          <cell r="B255" t="str">
            <v>PREJETA - DANA POSOJILA, SPREM. KAP. DEL. (IV. - V.)</v>
          </cell>
          <cell r="C255">
            <v>492</v>
          </cell>
          <cell r="D255">
            <v>2796.5159100000001</v>
          </cell>
        </row>
        <row r="259">
          <cell r="A259" t="str">
            <v>C.  RAČUN FINANCIRANJA :</v>
          </cell>
        </row>
        <row r="261">
          <cell r="A261" t="str">
            <v>VII.</v>
          </cell>
          <cell r="B261" t="str">
            <v>ZADOLŽEVANJE</v>
          </cell>
          <cell r="C261">
            <v>-24000</v>
          </cell>
          <cell r="D261">
            <v>4939000</v>
          </cell>
        </row>
        <row r="263">
          <cell r="A263">
            <v>500</v>
          </cell>
          <cell r="B263" t="str">
            <v>DOMAČE ZADOLŽEVANJE</v>
          </cell>
          <cell r="C263">
            <v>-24000</v>
          </cell>
          <cell r="D263">
            <v>4939000</v>
          </cell>
        </row>
        <row r="264">
          <cell r="A264">
            <v>5001</v>
          </cell>
          <cell r="B264" t="str">
            <v>Najeti krediti pri poslovnih bankah</v>
          </cell>
          <cell r="D264">
            <v>3100000</v>
          </cell>
        </row>
        <row r="265">
          <cell r="A265">
            <v>5002</v>
          </cell>
          <cell r="B265" t="str">
            <v>Najeti krediti pri drugih finančnih institucijah</v>
          </cell>
          <cell r="D265">
            <v>0</v>
          </cell>
        </row>
        <row r="266">
          <cell r="A266">
            <v>5003</v>
          </cell>
          <cell r="B266" t="str">
            <v>Najeti krediti pri drugih domačih kreditodajalcih</v>
          </cell>
          <cell r="C266">
            <v>-24000</v>
          </cell>
          <cell r="D266">
            <v>1839000</v>
          </cell>
        </row>
        <row r="268">
          <cell r="A268" t="str">
            <v>VIII.</v>
          </cell>
          <cell r="B268" t="str">
            <v>ODPLAČILA DOLGA</v>
          </cell>
          <cell r="C268">
            <v>0</v>
          </cell>
          <cell r="D268">
            <v>0</v>
          </cell>
        </row>
        <row r="270">
          <cell r="A270">
            <v>550</v>
          </cell>
          <cell r="B270" t="str">
            <v>ODPLAČILA DOMAČEGA DOLGA</v>
          </cell>
          <cell r="C270">
            <v>0</v>
          </cell>
          <cell r="D270">
            <v>0</v>
          </cell>
        </row>
        <row r="271">
          <cell r="A271">
            <v>5501</v>
          </cell>
          <cell r="B271" t="str">
            <v>Odplačila kreditov poslovnim bankam</v>
          </cell>
          <cell r="C271">
            <v>0</v>
          </cell>
          <cell r="D271">
            <v>0</v>
          </cell>
        </row>
        <row r="272">
          <cell r="A272">
            <v>5502</v>
          </cell>
          <cell r="B272" t="str">
            <v>Odplačila kreditov drugim finančnim institucijam</v>
          </cell>
          <cell r="C272">
            <v>0</v>
          </cell>
          <cell r="D272">
            <v>0</v>
          </cell>
        </row>
        <row r="273">
          <cell r="A273">
            <v>5503</v>
          </cell>
          <cell r="B273" t="str">
            <v>Odplačila kreditov drugim domačim kreditodajalcem</v>
          </cell>
          <cell r="C273">
            <v>0</v>
          </cell>
          <cell r="D273">
            <v>0</v>
          </cell>
        </row>
        <row r="276">
          <cell r="A276" t="str">
            <v>IX</v>
          </cell>
          <cell r="B276" t="str">
            <v>NETO ZADOLŽEVANJE   (VII. - VIII.)</v>
          </cell>
          <cell r="C276">
            <v>-24000</v>
          </cell>
          <cell r="D276">
            <v>4939000</v>
          </cell>
        </row>
        <row r="278">
          <cell r="A278" t="str">
            <v>X</v>
          </cell>
          <cell r="B278" t="str">
            <v>POVEČ./ZMANJ. SRED. NA RAČUNIH (I+IV+VII-II-V-VIII)</v>
          </cell>
          <cell r="C278">
            <v>90300.000000014901</v>
          </cell>
          <cell r="D278">
            <v>-16.911119997501373</v>
          </cell>
        </row>
        <row r="280">
          <cell r="A280" t="str">
            <v>XII.</v>
          </cell>
          <cell r="B280" t="str">
            <v>STANJE SRED. NA RAČ. ZAV. KONEC PRET. MESECA</v>
          </cell>
          <cell r="C280">
            <v>44689</v>
          </cell>
        </row>
      </sheetData>
      <sheetData sheetId="7">
        <row r="1">
          <cell r="A1" t="str">
            <v>Zavod za zdravstveno zavarovanje Slovenije</v>
          </cell>
        </row>
        <row r="4">
          <cell r="A4" t="str">
            <v xml:space="preserve">A.  BILANCA PRIHODKOV IN ODHODKOV </v>
          </cell>
        </row>
        <row r="5">
          <cell r="D5" t="str">
            <v>v tisoč SIT</v>
          </cell>
        </row>
        <row r="6">
          <cell r="C6" t="str">
            <v xml:space="preserve">Junij </v>
          </cell>
          <cell r="D6" t="str">
            <v>I-VI</v>
          </cell>
        </row>
        <row r="7">
          <cell r="C7">
            <v>2004</v>
          </cell>
          <cell r="D7">
            <v>2004</v>
          </cell>
        </row>
        <row r="8">
          <cell r="A8" t="str">
            <v>I.</v>
          </cell>
          <cell r="B8" t="str">
            <v>SKUPAJ PRIHODKI (70+71+72+73+74)</v>
          </cell>
          <cell r="C8">
            <v>32455939</v>
          </cell>
          <cell r="D8">
            <v>191888277.57874</v>
          </cell>
        </row>
        <row r="10">
          <cell r="B10" t="str">
            <v>TEKOČI PRIHODKI (70+71)</v>
          </cell>
          <cell r="C10">
            <v>26383688</v>
          </cell>
          <cell r="D10">
            <v>155132576.62531</v>
          </cell>
        </row>
        <row r="12">
          <cell r="A12">
            <v>70</v>
          </cell>
          <cell r="B12" t="str">
            <v>DAVČNI PRIHODKI (DAVKI IN PRISPEVKI)</v>
          </cell>
          <cell r="C12">
            <v>25784095</v>
          </cell>
          <cell r="D12">
            <v>152150664.97150999</v>
          </cell>
        </row>
        <row r="14">
          <cell r="A14">
            <v>701</v>
          </cell>
          <cell r="B14" t="str">
            <v>PRISPEVKI ZA SOCIALNO VARNOST</v>
          </cell>
          <cell r="C14">
            <v>25784095</v>
          </cell>
          <cell r="D14">
            <v>152150664.97150999</v>
          </cell>
        </row>
        <row r="16">
          <cell r="A16">
            <v>7010</v>
          </cell>
          <cell r="B16" t="str">
            <v>Prispevki zaposlenih</v>
          </cell>
          <cell r="C16">
            <v>11343366</v>
          </cell>
          <cell r="D16">
            <v>66734722.856279999</v>
          </cell>
        </row>
        <row r="17">
          <cell r="A17">
            <v>701006</v>
          </cell>
          <cell r="B17" t="str">
            <v>Prispevek za ZZ - od zaposlenih pri pravnih osebah</v>
          </cell>
          <cell r="C17">
            <v>10748070</v>
          </cell>
          <cell r="D17">
            <v>63179879.227169998</v>
          </cell>
        </row>
        <row r="18">
          <cell r="A18">
            <v>701007</v>
          </cell>
          <cell r="B18" t="str">
            <v>Prispevek za ZZ - od zaposlenih pri fizičnih osebah</v>
          </cell>
          <cell r="C18">
            <v>591671</v>
          </cell>
          <cell r="D18">
            <v>3535382.57895</v>
          </cell>
        </row>
        <row r="19">
          <cell r="A19">
            <v>701008</v>
          </cell>
          <cell r="B19" t="str">
            <v>Prispevek za ZZ - od zaposlenih pri tujem delodajalcu</v>
          </cell>
          <cell r="C19">
            <v>3625</v>
          </cell>
          <cell r="D19">
            <v>19461.050159999999</v>
          </cell>
        </row>
        <row r="21">
          <cell r="A21">
            <v>7011</v>
          </cell>
          <cell r="B21" t="str">
            <v>Prispevki delodajalcev</v>
          </cell>
          <cell r="C21">
            <v>12615718</v>
          </cell>
          <cell r="D21">
            <v>74270112.771150008</v>
          </cell>
        </row>
        <row r="22">
          <cell r="A22">
            <v>701109</v>
          </cell>
          <cell r="B22" t="str">
            <v>Prispevek za ZZ - za zaposlene pri pravnih osebah</v>
          </cell>
          <cell r="C22">
            <v>11068348</v>
          </cell>
          <cell r="D22">
            <v>65182097.149339996</v>
          </cell>
        </row>
        <row r="23">
          <cell r="A23">
            <v>701110</v>
          </cell>
          <cell r="B23" t="str">
            <v>Prispevek za poškodbe pri delu in poklicne bolezni</v>
          </cell>
          <cell r="C23">
            <v>1007290</v>
          </cell>
          <cell r="D23">
            <v>5935741.6814200003</v>
          </cell>
        </row>
        <row r="24">
          <cell r="A24">
            <v>701113</v>
          </cell>
          <cell r="B24" t="str">
            <v>Prispevek za ZZ za zaposlene pri fizičnih osebah</v>
          </cell>
          <cell r="C24">
            <v>540080</v>
          </cell>
          <cell r="D24">
            <v>3152273.9403900001</v>
          </cell>
        </row>
        <row r="26">
          <cell r="A26">
            <v>7012</v>
          </cell>
          <cell r="B26" t="str">
            <v>Prispevki samozaposlenih</v>
          </cell>
          <cell r="C26">
            <v>1339867</v>
          </cell>
          <cell r="D26">
            <v>8053744.8456699988</v>
          </cell>
        </row>
        <row r="27">
          <cell r="A27">
            <v>701207</v>
          </cell>
          <cell r="B27" t="str">
            <v>Prispevek za ZZ - kmetov, od katastrskega dohodka</v>
          </cell>
          <cell r="C27">
            <v>66732</v>
          </cell>
          <cell r="D27">
            <v>505627.54268000001</v>
          </cell>
        </row>
        <row r="28">
          <cell r="A28">
            <v>701208</v>
          </cell>
          <cell r="B28" t="str">
            <v>Prispevek za ZZ - kmetov, od osnove za pokojninsko in invalidsko zav.</v>
          </cell>
          <cell r="C28">
            <v>18241</v>
          </cell>
          <cell r="D28">
            <v>88673.985929999995</v>
          </cell>
        </row>
        <row r="29">
          <cell r="A29">
            <v>701209</v>
          </cell>
          <cell r="B29" t="str">
            <v>Prispevek za ZZ - oseb, ki plačujejo prispevek v pavšalu</v>
          </cell>
          <cell r="C29">
            <v>8824</v>
          </cell>
          <cell r="D29">
            <v>59266.257579999998</v>
          </cell>
        </row>
        <row r="30">
          <cell r="A30">
            <v>701210</v>
          </cell>
          <cell r="B30" t="str">
            <v>Prispevek za ZZ - oseb, ki niso zavarovane iz drugih naslovov</v>
          </cell>
          <cell r="C30">
            <v>64571</v>
          </cell>
          <cell r="D30">
            <v>413936.65982999996</v>
          </cell>
        </row>
        <row r="31">
          <cell r="A31">
            <v>701211</v>
          </cell>
          <cell r="B31" t="str">
            <v>Prispevek za poškodbe pri delu in poklicne bolezni kmetov</v>
          </cell>
          <cell r="C31">
            <v>8328</v>
          </cell>
          <cell r="D31">
            <v>44987.423150000002</v>
          </cell>
        </row>
        <row r="32">
          <cell r="A32">
            <v>701212</v>
          </cell>
          <cell r="B32" t="str">
            <v>Pavšal za poškodbe pri delu in poklicne bolezni</v>
          </cell>
          <cell r="C32">
            <v>61690</v>
          </cell>
          <cell r="D32">
            <v>370534.60889999999</v>
          </cell>
        </row>
        <row r="33">
          <cell r="A33">
            <v>701213</v>
          </cell>
          <cell r="B33" t="str">
            <v>Prispevek za ZZ - oseb, ki sam. opr. dej. - od zavarovalne osnove</v>
          </cell>
          <cell r="C33">
            <v>588706</v>
          </cell>
          <cell r="D33">
            <v>3512096.9945799997</v>
          </cell>
        </row>
        <row r="34">
          <cell r="A34">
            <v>701214</v>
          </cell>
          <cell r="B34" t="str">
            <v>Prispevek za ZZ - oseb, ki sam. opr. dej. - iz zavarovalne osnove</v>
          </cell>
          <cell r="C34">
            <v>522775</v>
          </cell>
          <cell r="D34">
            <v>3058621.3730199998</v>
          </cell>
        </row>
        <row r="36">
          <cell r="A36">
            <v>7013</v>
          </cell>
          <cell r="B36" t="str">
            <v>Ostali prispevki za socialno varnost</v>
          </cell>
          <cell r="C36">
            <v>485144</v>
          </cell>
          <cell r="D36">
            <v>3092084.4984100005</v>
          </cell>
        </row>
        <row r="37">
          <cell r="A37">
            <v>701303</v>
          </cell>
          <cell r="B37" t="str">
            <v>Zamudne obresti iz naslova prispevkov za ZZ</v>
          </cell>
          <cell r="C37">
            <v>72172</v>
          </cell>
          <cell r="D37">
            <v>560577.30663999997</v>
          </cell>
        </row>
        <row r="38">
          <cell r="A38">
            <v>701304</v>
          </cell>
          <cell r="B38" t="str">
            <v>Pozneje plačani odloženi prispevki za socialno varnost</v>
          </cell>
          <cell r="C38">
            <v>0</v>
          </cell>
          <cell r="D38">
            <v>0</v>
          </cell>
        </row>
        <row r="39">
          <cell r="A39">
            <v>701305</v>
          </cell>
          <cell r="B39" t="str">
            <v>Pozneje plačani ukinjeni prispevki za socialno varnost</v>
          </cell>
          <cell r="C39">
            <v>74724</v>
          </cell>
          <cell r="D39">
            <v>472545.93648999999</v>
          </cell>
        </row>
        <row r="40">
          <cell r="A40">
            <v>701310</v>
          </cell>
          <cell r="B40" t="str">
            <v>Prisp. deloj. za ZZ nadom za porod.</v>
          </cell>
          <cell r="C40">
            <v>200347</v>
          </cell>
          <cell r="D40">
            <v>1171705.58259</v>
          </cell>
        </row>
        <row r="41">
          <cell r="A41">
            <v>701314</v>
          </cell>
          <cell r="B41" t="str">
            <v>Prisp. deloj. za ZZ nadom. za boleznin</v>
          </cell>
          <cell r="C41">
            <v>21416</v>
          </cell>
          <cell r="D41">
            <v>143595.76500000001</v>
          </cell>
        </row>
        <row r="42">
          <cell r="A42">
            <v>701318</v>
          </cell>
          <cell r="B42" t="str">
            <v>Prisp. deloj. za ZZ nadom. za brezpos.</v>
          </cell>
          <cell r="C42">
            <v>116485</v>
          </cell>
          <cell r="D42">
            <v>743659.90769000002</v>
          </cell>
        </row>
        <row r="43">
          <cell r="A43">
            <v>701320</v>
          </cell>
          <cell r="B43" t="str">
            <v>Prisp. deloj. za ZZ nadom. za inval.</v>
          </cell>
          <cell r="D43">
            <v>0</v>
          </cell>
        </row>
        <row r="45">
          <cell r="A45">
            <v>71</v>
          </cell>
          <cell r="B45" t="str">
            <v>NEDAVČNI PRIHODKI (710+712+713+714)</v>
          </cell>
          <cell r="C45">
            <v>599593</v>
          </cell>
          <cell r="D45">
            <v>2981911.6538</v>
          </cell>
        </row>
        <row r="47">
          <cell r="A47">
            <v>710</v>
          </cell>
          <cell r="B47" t="str">
            <v>UDELEŽBA NA DOBIČKU IN DOHODKI OD PREMOŽENJA</v>
          </cell>
          <cell r="C47">
            <v>9320</v>
          </cell>
          <cell r="D47">
            <v>81913.861539999998</v>
          </cell>
        </row>
        <row r="48">
          <cell r="A48">
            <v>7100</v>
          </cell>
          <cell r="B48" t="str">
            <v>Udeležba na dobičku jav. podjetij in jav. finančnih institucij</v>
          </cell>
          <cell r="C48">
            <v>0</v>
          </cell>
          <cell r="D48">
            <v>0</v>
          </cell>
        </row>
        <row r="49">
          <cell r="A49">
            <v>7101</v>
          </cell>
          <cell r="B49" t="str">
            <v>Prihodki od udeležbe na dobičku drugih podjetij in finan. inst.</v>
          </cell>
          <cell r="C49">
            <v>0</v>
          </cell>
          <cell r="D49">
            <v>0</v>
          </cell>
        </row>
        <row r="50">
          <cell r="A50">
            <v>7102</v>
          </cell>
          <cell r="B50" t="str">
            <v xml:space="preserve">Prihodki od obresti </v>
          </cell>
          <cell r="C50">
            <v>2577</v>
          </cell>
          <cell r="D50">
            <v>26438.060309999997</v>
          </cell>
        </row>
        <row r="51">
          <cell r="A51">
            <v>7103</v>
          </cell>
          <cell r="B51" t="str">
            <v>Prihodki od premoženja</v>
          </cell>
          <cell r="C51">
            <v>6743</v>
          </cell>
          <cell r="D51">
            <v>55475.801229999997</v>
          </cell>
        </row>
        <row r="53">
          <cell r="A53">
            <v>712</v>
          </cell>
          <cell r="B53" t="str">
            <v>DENARNE KAZNI</v>
          </cell>
          <cell r="C53">
            <v>924</v>
          </cell>
          <cell r="D53">
            <v>11666.552109999999</v>
          </cell>
        </row>
        <row r="54">
          <cell r="A54">
            <v>7120</v>
          </cell>
          <cell r="B54" t="str">
            <v>Denarne kazni</v>
          </cell>
          <cell r="C54">
            <v>924</v>
          </cell>
          <cell r="D54">
            <v>11666.552109999999</v>
          </cell>
        </row>
        <row r="56">
          <cell r="A56">
            <v>713</v>
          </cell>
          <cell r="B56" t="str">
            <v>PRIHODKI OD PRODAJE BLAGA IN STORITEV</v>
          </cell>
          <cell r="C56">
            <v>131507</v>
          </cell>
          <cell r="D56">
            <v>566581.81716000009</v>
          </cell>
        </row>
        <row r="57">
          <cell r="A57">
            <v>7130</v>
          </cell>
          <cell r="B57" t="str">
            <v>Prihodki od prodaje blaga in storitev</v>
          </cell>
          <cell r="C57">
            <v>131507</v>
          </cell>
          <cell r="D57">
            <v>566581.81716000009</v>
          </cell>
        </row>
        <row r="59">
          <cell r="A59">
            <v>714</v>
          </cell>
          <cell r="B59" t="str">
            <v>DRUGI NEDAVČNI PRIHODKI</v>
          </cell>
          <cell r="C59">
            <v>457842</v>
          </cell>
          <cell r="D59">
            <v>2321749.4229899999</v>
          </cell>
        </row>
        <row r="60">
          <cell r="A60">
            <v>7141</v>
          </cell>
          <cell r="B60" t="str">
            <v>Drugi nedavčni prihodki</v>
          </cell>
          <cell r="C60">
            <v>457842</v>
          </cell>
          <cell r="D60">
            <v>2321749.4229899999</v>
          </cell>
        </row>
        <row r="61">
          <cell r="A61">
            <v>714100</v>
          </cell>
          <cell r="B61" t="str">
            <v>Drugi nedavčni prihodki</v>
          </cell>
          <cell r="C61">
            <v>544</v>
          </cell>
          <cell r="D61">
            <v>15304.97658</v>
          </cell>
        </row>
        <row r="62">
          <cell r="A62">
            <v>714103</v>
          </cell>
          <cell r="B62" t="str">
            <v>Prihodki iz naslova konvencij z drugimi državami</v>
          </cell>
          <cell r="C62">
            <v>72834</v>
          </cell>
          <cell r="D62">
            <v>403376.56836999999</v>
          </cell>
        </row>
        <row r="63">
          <cell r="A63">
            <v>714104</v>
          </cell>
          <cell r="B63" t="str">
            <v>Prihodki iz naslova regresnih zahtevkov</v>
          </cell>
          <cell r="C63">
            <v>383442</v>
          </cell>
          <cell r="D63">
            <v>1899576.0674999999</v>
          </cell>
        </row>
        <row r="64">
          <cell r="A64">
            <v>714199</v>
          </cell>
          <cell r="B64" t="str">
            <v>Drugi izredni nedavčni prihodki</v>
          </cell>
          <cell r="C64">
            <v>1022</v>
          </cell>
          <cell r="D64">
            <v>3491.8105399999999</v>
          </cell>
        </row>
        <row r="66">
          <cell r="A66">
            <v>72</v>
          </cell>
          <cell r="B66" t="str">
            <v>KAPITALSKI PRIHODKI (720+722)</v>
          </cell>
          <cell r="C66">
            <v>501</v>
          </cell>
          <cell r="D66">
            <v>361243.32559000002</v>
          </cell>
        </row>
        <row r="68">
          <cell r="A68">
            <v>720</v>
          </cell>
          <cell r="B68" t="str">
            <v>PRIHODKI OD PRODAJE OSNOVNIH SREDSTEV</v>
          </cell>
          <cell r="C68">
            <v>501</v>
          </cell>
          <cell r="D68">
            <v>27469.721670000003</v>
          </cell>
        </row>
        <row r="69">
          <cell r="A69">
            <v>7200</v>
          </cell>
          <cell r="B69" t="str">
            <v>Prihodki od prodaje zgradb in prostorov</v>
          </cell>
          <cell r="C69">
            <v>501</v>
          </cell>
          <cell r="D69">
            <v>27374.255000000001</v>
          </cell>
        </row>
        <row r="70">
          <cell r="A70">
            <v>7201</v>
          </cell>
          <cell r="B70" t="str">
            <v>Prihodki od prodaje prevoznih sredstev</v>
          </cell>
          <cell r="C70">
            <v>0</v>
          </cell>
          <cell r="D70">
            <v>0</v>
          </cell>
        </row>
        <row r="71">
          <cell r="A71">
            <v>7202</v>
          </cell>
          <cell r="B71" t="str">
            <v>Prihodki od prodaje opreme</v>
          </cell>
          <cell r="C71">
            <v>0</v>
          </cell>
          <cell r="D71">
            <v>95.466669999999993</v>
          </cell>
        </row>
        <row r="72">
          <cell r="A72">
            <v>7203</v>
          </cell>
          <cell r="B72" t="str">
            <v>Prihodki od prodaje drugih osnovnih sredstev</v>
          </cell>
          <cell r="C72">
            <v>0</v>
          </cell>
          <cell r="D72">
            <v>0</v>
          </cell>
        </row>
        <row r="74">
          <cell r="A74">
            <v>722</v>
          </cell>
          <cell r="B74" t="str">
            <v>PRIHODKI OD PRODAJE ZEMLJIŠČ IN NEOPREDM. DOLG. SRED.</v>
          </cell>
          <cell r="C74">
            <v>0</v>
          </cell>
          <cell r="D74">
            <v>333773.60392000002</v>
          </cell>
        </row>
        <row r="76">
          <cell r="A76">
            <v>73</v>
          </cell>
          <cell r="B76" t="str">
            <v>PREJETE DONACIJE (730+731)</v>
          </cell>
          <cell r="C76">
            <v>0</v>
          </cell>
          <cell r="D76">
            <v>33610</v>
          </cell>
        </row>
        <row r="78">
          <cell r="A78">
            <v>730</v>
          </cell>
          <cell r="B78" t="str">
            <v>PREJETE DONACIJE IZ DOMAČIH VIROV</v>
          </cell>
          <cell r="C78">
            <v>0</v>
          </cell>
          <cell r="D78">
            <v>33610</v>
          </cell>
        </row>
        <row r="79">
          <cell r="A79">
            <v>731</v>
          </cell>
          <cell r="B79" t="str">
            <v>PREJETE DONACIJE IZ TUJINE</v>
          </cell>
          <cell r="C79">
            <v>0</v>
          </cell>
          <cell r="D79">
            <v>0</v>
          </cell>
        </row>
        <row r="81">
          <cell r="A81">
            <v>74</v>
          </cell>
          <cell r="B81" t="str">
            <v>TRANSFERNI PRIHODKI</v>
          </cell>
          <cell r="C81">
            <v>6071750</v>
          </cell>
          <cell r="D81">
            <v>36360847.627839997</v>
          </cell>
        </row>
        <row r="83">
          <cell r="A83">
            <v>740</v>
          </cell>
          <cell r="B83" t="str">
            <v>TRANSFERNI PRIHODKI IZ DRUGIH JAVNOFINANČNIH INST.</v>
          </cell>
          <cell r="C83">
            <v>6071750</v>
          </cell>
          <cell r="D83">
            <v>36360847.627839997</v>
          </cell>
        </row>
        <row r="84">
          <cell r="A84">
            <v>7400</v>
          </cell>
          <cell r="B84" t="str">
            <v>Prejeta sredstva iz državnega proračuna</v>
          </cell>
          <cell r="C84">
            <v>328941</v>
          </cell>
          <cell r="D84">
            <v>1988010.5068899998</v>
          </cell>
        </row>
        <row r="85">
          <cell r="A85">
            <v>740000</v>
          </cell>
          <cell r="B85" t="str">
            <v>Prejeta sredstva iz naslova tekočih obveznosti državnega proračuna</v>
          </cell>
          <cell r="C85">
            <v>0</v>
          </cell>
          <cell r="D85">
            <v>0</v>
          </cell>
        </row>
        <row r="86">
          <cell r="A86">
            <v>740003</v>
          </cell>
          <cell r="B86" t="str">
            <v>Prejeta sred. iz drž. prorač. iz naslova prisp. za ZZ določenih oseb</v>
          </cell>
          <cell r="C86">
            <v>11545</v>
          </cell>
          <cell r="D86">
            <v>65911.419430000009</v>
          </cell>
        </row>
        <row r="87">
          <cell r="A87">
            <v>740004</v>
          </cell>
          <cell r="B87" t="str">
            <v>Druga prejeta sredstva iz državnega proračuna za tekočo porabo</v>
          </cell>
          <cell r="C87">
            <v>0</v>
          </cell>
          <cell r="D87">
            <v>0</v>
          </cell>
        </row>
        <row r="88">
          <cell r="A88">
            <v>740007</v>
          </cell>
          <cell r="B88" t="str">
            <v>Prisp. delod. za ZZ nadom. porodniško</v>
          </cell>
          <cell r="C88">
            <v>196788</v>
          </cell>
          <cell r="D88">
            <v>1152544.1529999999</v>
          </cell>
        </row>
        <row r="89">
          <cell r="A89">
            <v>740011</v>
          </cell>
          <cell r="B89" t="str">
            <v>Prisp. delod. za ZZ nadom. za brezposeln.</v>
          </cell>
          <cell r="C89">
            <v>120149</v>
          </cell>
          <cell r="D89">
            <v>767044.08245999995</v>
          </cell>
        </row>
        <row r="90">
          <cell r="A90">
            <v>740014</v>
          </cell>
          <cell r="B90" t="str">
            <v>Prisp. delod. za ZZ za vojaške obv. na služenju voj.roka</v>
          </cell>
          <cell r="C90">
            <v>446</v>
          </cell>
          <cell r="D90">
            <v>2445.2961</v>
          </cell>
        </row>
        <row r="91">
          <cell r="A91">
            <v>740015</v>
          </cell>
          <cell r="B91" t="str">
            <v xml:space="preserve">Prisp. delod. za pošk. pri delu in pokl. bolezni za vojaške obv. </v>
          </cell>
          <cell r="C91">
            <v>13</v>
          </cell>
          <cell r="D91">
            <v>65.555900000000008</v>
          </cell>
        </row>
        <row r="93">
          <cell r="A93">
            <v>7401</v>
          </cell>
          <cell r="B93" t="str">
            <v>Prejeta sredstva iz proračunov lokalnih skupnosti</v>
          </cell>
          <cell r="C93">
            <v>333866</v>
          </cell>
          <cell r="D93">
            <v>2139979.9255599999</v>
          </cell>
        </row>
        <row r="94">
          <cell r="A94">
            <v>740102</v>
          </cell>
          <cell r="B94" t="str">
            <v>Prejeta sredstva iz občinskih proračunov - prispevki za ZZ dol. oseb</v>
          </cell>
          <cell r="C94">
            <v>333866</v>
          </cell>
          <cell r="D94">
            <v>2139979.9255599999</v>
          </cell>
        </row>
        <row r="96">
          <cell r="A96">
            <v>7402</v>
          </cell>
          <cell r="B96" t="str">
            <v>Prejeta sredstva iz skladov socialnega zavarovanja</v>
          </cell>
          <cell r="C96">
            <v>5408943</v>
          </cell>
          <cell r="D96">
            <v>32232857.195390001</v>
          </cell>
        </row>
        <row r="97">
          <cell r="A97">
            <v>740202</v>
          </cell>
          <cell r="B97" t="str">
            <v>Prejeta sredstva iz ZPIZ iz naslova prispevka za ZZ upokojencev</v>
          </cell>
          <cell r="C97">
            <v>5198746</v>
          </cell>
          <cell r="D97">
            <v>30968492.153900001</v>
          </cell>
        </row>
        <row r="98">
          <cell r="A98">
            <v>740204</v>
          </cell>
          <cell r="B98" t="str">
            <v>Prisp. delod. za ZZ nadom. boleznin</v>
          </cell>
          <cell r="C98">
            <v>22025</v>
          </cell>
          <cell r="D98">
            <v>147705.21179999999</v>
          </cell>
        </row>
        <row r="99">
          <cell r="A99">
            <v>740207</v>
          </cell>
          <cell r="B99" t="str">
            <v>Prisp. delod. za ZZ nadom.iz inval.zavar.</v>
          </cell>
          <cell r="C99">
            <v>188172</v>
          </cell>
          <cell r="D99">
            <v>1116659.82969</v>
          </cell>
        </row>
        <row r="103">
          <cell r="A103" t="str">
            <v xml:space="preserve">II. </v>
          </cell>
          <cell r="B103" t="str">
            <v>SKUPAJ ODHODKI (40+41+42+49)</v>
          </cell>
          <cell r="C103">
            <v>33895184.299999997</v>
          </cell>
          <cell r="D103">
            <v>198269336.30577004</v>
          </cell>
        </row>
        <row r="105">
          <cell r="A105">
            <v>40</v>
          </cell>
          <cell r="B105" t="str">
            <v>TEKOČI ODHODKI (400+401+402+403+404+409)</v>
          </cell>
          <cell r="C105">
            <v>801641</v>
          </cell>
          <cell r="D105">
            <v>5220320.0905700009</v>
          </cell>
        </row>
        <row r="107">
          <cell r="A107">
            <v>400</v>
          </cell>
          <cell r="B107" t="str">
            <v>PLAČE IN DRUGI IZDATKI ZAPOSLENIM</v>
          </cell>
          <cell r="C107">
            <v>335311</v>
          </cell>
          <cell r="D107">
            <v>2148380.4621900003</v>
          </cell>
        </row>
        <row r="108">
          <cell r="A108">
            <v>4000</v>
          </cell>
          <cell r="B108" t="str">
            <v>Plače in dodatki</v>
          </cell>
          <cell r="C108">
            <v>301328</v>
          </cell>
          <cell r="D108">
            <v>1793423.6797200001</v>
          </cell>
        </row>
        <row r="109">
          <cell r="A109">
            <v>4001</v>
          </cell>
          <cell r="B109" t="str">
            <v>Regres za letni dopust</v>
          </cell>
          <cell r="C109">
            <v>666</v>
          </cell>
          <cell r="D109">
            <v>133796.78216</v>
          </cell>
        </row>
        <row r="110">
          <cell r="A110">
            <v>4002</v>
          </cell>
          <cell r="B110" t="str">
            <v>Povračila in nadomestila</v>
          </cell>
          <cell r="C110">
            <v>26156</v>
          </cell>
          <cell r="D110">
            <v>154505.45056</v>
          </cell>
        </row>
        <row r="111">
          <cell r="A111">
            <v>4003</v>
          </cell>
          <cell r="B111" t="str">
            <v>Sredstva za delovno uspešnost</v>
          </cell>
          <cell r="C111">
            <v>4228</v>
          </cell>
          <cell r="D111">
            <v>47011.068450000006</v>
          </cell>
        </row>
        <row r="112">
          <cell r="A112">
            <v>4004</v>
          </cell>
          <cell r="B112" t="str">
            <v>Sredstva za nadurno delo</v>
          </cell>
          <cell r="C112">
            <v>2601</v>
          </cell>
          <cell r="D112">
            <v>5533.3243000000002</v>
          </cell>
        </row>
        <row r="113">
          <cell r="A113">
            <v>4005</v>
          </cell>
          <cell r="B113" t="str">
            <v>Plače za delo nerezidentov po pogodbi</v>
          </cell>
          <cell r="C113">
            <v>0</v>
          </cell>
          <cell r="D113">
            <v>0</v>
          </cell>
        </row>
        <row r="114">
          <cell r="A114">
            <v>4009</v>
          </cell>
          <cell r="B114" t="str">
            <v>Drugi izdatki zaposlenim</v>
          </cell>
          <cell r="C114">
            <v>332</v>
          </cell>
          <cell r="D114">
            <v>14110.156999999999</v>
          </cell>
        </row>
        <row r="116">
          <cell r="A116">
            <v>401</v>
          </cell>
          <cell r="B116" t="str">
            <v>PRISPEVKI DELODAJALCEV ZA SOCIALNO VARNOST</v>
          </cell>
          <cell r="C116">
            <v>55550</v>
          </cell>
          <cell r="D116">
            <v>359872.79798000003</v>
          </cell>
        </row>
        <row r="117">
          <cell r="A117">
            <v>4010</v>
          </cell>
          <cell r="B117" t="str">
            <v>Prispevki za PIZ</v>
          </cell>
          <cell r="C117">
            <v>25844</v>
          </cell>
          <cell r="D117">
            <v>160468.10441999999</v>
          </cell>
        </row>
        <row r="118">
          <cell r="A118">
            <v>4011</v>
          </cell>
          <cell r="B118" t="str">
            <v>Prispevek za ZZ</v>
          </cell>
          <cell r="C118">
            <v>22557</v>
          </cell>
          <cell r="D118">
            <v>130405.87923000001</v>
          </cell>
        </row>
        <row r="119">
          <cell r="A119">
            <v>4012</v>
          </cell>
          <cell r="B119" t="str">
            <v>Prispevek za zaposlovanje</v>
          </cell>
          <cell r="C119">
            <v>183</v>
          </cell>
          <cell r="D119">
            <v>1095.1237000000001</v>
          </cell>
        </row>
        <row r="120">
          <cell r="A120">
            <v>4013</v>
          </cell>
          <cell r="B120" t="str">
            <v>Prispevek za starševsko varstvo</v>
          </cell>
          <cell r="C120">
            <v>303</v>
          </cell>
          <cell r="D120">
            <v>1800.9917</v>
          </cell>
        </row>
        <row r="121">
          <cell r="A121">
            <v>4015</v>
          </cell>
          <cell r="B121" t="str">
            <v>Premije kolektivnega DPZ</v>
          </cell>
          <cell r="C121">
            <v>6663</v>
          </cell>
          <cell r="D121">
            <v>66102.698929999999</v>
          </cell>
        </row>
        <row r="123">
          <cell r="A123">
            <v>402</v>
          </cell>
          <cell r="B123" t="str">
            <v>IZDATKI ZA BLAGO IN STORITVE</v>
          </cell>
          <cell r="C123">
            <v>375168</v>
          </cell>
          <cell r="D123">
            <v>2223919.7945500002</v>
          </cell>
        </row>
        <row r="124">
          <cell r="A124">
            <v>4020</v>
          </cell>
          <cell r="B124" t="str">
            <v>Pisarniški in splošni material in storitve</v>
          </cell>
          <cell r="C124">
            <v>33306</v>
          </cell>
          <cell r="D124">
            <v>248137.32409000001</v>
          </cell>
        </row>
        <row r="125">
          <cell r="A125">
            <v>4021</v>
          </cell>
          <cell r="B125" t="str">
            <v>Posebni material in storitve</v>
          </cell>
          <cell r="C125">
            <v>401</v>
          </cell>
          <cell r="D125">
            <v>4541.8042000000005</v>
          </cell>
        </row>
        <row r="126">
          <cell r="A126">
            <v>4022</v>
          </cell>
          <cell r="B126" t="str">
            <v>Energija, voda, komunalne storitve in komunikacije</v>
          </cell>
          <cell r="C126">
            <v>44722</v>
          </cell>
          <cell r="D126">
            <v>315747.85594000004</v>
          </cell>
        </row>
        <row r="127">
          <cell r="A127">
            <v>4023</v>
          </cell>
          <cell r="B127" t="str">
            <v>Prevozni stroški in storitve</v>
          </cell>
          <cell r="C127">
            <v>2858</v>
          </cell>
          <cell r="D127">
            <v>24249.219870000001</v>
          </cell>
        </row>
        <row r="128">
          <cell r="A128">
            <v>4024</v>
          </cell>
          <cell r="B128" t="str">
            <v>Izdatki za službena potovanja</v>
          </cell>
          <cell r="C128">
            <v>8654</v>
          </cell>
          <cell r="D128">
            <v>31824.339920000002</v>
          </cell>
        </row>
        <row r="129">
          <cell r="A129">
            <v>4025</v>
          </cell>
          <cell r="B129" t="str">
            <v>Tekoče vzdrževanje</v>
          </cell>
          <cell r="C129">
            <v>52917</v>
          </cell>
          <cell r="D129">
            <v>263816.72334999999</v>
          </cell>
        </row>
        <row r="130">
          <cell r="A130">
            <v>4026</v>
          </cell>
          <cell r="B130" t="str">
            <v>Najemnine in zakupnine (leasing)</v>
          </cell>
          <cell r="C130">
            <v>69488</v>
          </cell>
          <cell r="D130">
            <v>340541.22824999999</v>
          </cell>
        </row>
        <row r="131">
          <cell r="A131">
            <v>4027</v>
          </cell>
          <cell r="B131" t="str">
            <v>Kazni in odškodnine</v>
          </cell>
          <cell r="C131">
            <v>0</v>
          </cell>
          <cell r="D131">
            <v>75</v>
          </cell>
        </row>
        <row r="132">
          <cell r="A132">
            <v>4028</v>
          </cell>
          <cell r="B132" t="str">
            <v>Davek na izplačane plače</v>
          </cell>
          <cell r="C132">
            <v>19222</v>
          </cell>
          <cell r="D132">
            <v>115361.74833</v>
          </cell>
        </row>
        <row r="133">
          <cell r="A133">
            <v>4029</v>
          </cell>
          <cell r="B133" t="str">
            <v>Drugi operativni odhodki</v>
          </cell>
          <cell r="C133">
            <v>143600</v>
          </cell>
          <cell r="D133">
            <v>879624.55059999996</v>
          </cell>
        </row>
        <row r="135">
          <cell r="A135">
            <v>403</v>
          </cell>
          <cell r="B135" t="str">
            <v>PLAČILA DOMAČIH OBRESTI</v>
          </cell>
          <cell r="C135">
            <v>35612</v>
          </cell>
          <cell r="D135">
            <v>488147.03585000004</v>
          </cell>
        </row>
        <row r="137">
          <cell r="A137">
            <v>404</v>
          </cell>
          <cell r="B137" t="str">
            <v>PLAČILA TUJIH OBRESTI</v>
          </cell>
          <cell r="C137">
            <v>0</v>
          </cell>
          <cell r="D137">
            <v>0</v>
          </cell>
        </row>
        <row r="139">
          <cell r="A139">
            <v>409</v>
          </cell>
          <cell r="B139" t="str">
            <v>REZERVE</v>
          </cell>
          <cell r="C139">
            <v>0</v>
          </cell>
          <cell r="D139">
            <v>0</v>
          </cell>
        </row>
        <row r="141">
          <cell r="A141">
            <v>41</v>
          </cell>
          <cell r="B141" t="str">
            <v>TEKOČI TRANSFERI (411+412+413+414)</v>
          </cell>
          <cell r="C141">
            <v>33006181.300000001</v>
          </cell>
          <cell r="D141">
            <v>192875415.48989004</v>
          </cell>
        </row>
        <row r="143">
          <cell r="A143">
            <v>411</v>
          </cell>
          <cell r="B143" t="str">
            <v>TRANSFERI POSAMEZNIKOM IN GOSPODINJSTVOM</v>
          </cell>
          <cell r="C143">
            <v>4182325</v>
          </cell>
          <cell r="D143">
            <v>21955518.085869998</v>
          </cell>
        </row>
        <row r="145">
          <cell r="A145">
            <v>4116</v>
          </cell>
          <cell r="B145" t="str">
            <v>Boleznine</v>
          </cell>
          <cell r="C145">
            <v>3926447</v>
          </cell>
          <cell r="D145">
            <v>20452790.701279998</v>
          </cell>
        </row>
        <row r="146">
          <cell r="A146">
            <v>411600</v>
          </cell>
          <cell r="B146" t="str">
            <v>Boleznine nad 30 dni, izplačane iz OZZ</v>
          </cell>
          <cell r="C146">
            <v>2749731</v>
          </cell>
          <cell r="D146">
            <v>14151288.501679998</v>
          </cell>
        </row>
        <row r="147">
          <cell r="B147" t="str">
            <v>- od tega boleznine 1. btto</v>
          </cell>
          <cell r="C147">
            <v>2397696.6887249993</v>
          </cell>
          <cell r="D147">
            <v>12335312.963682245</v>
          </cell>
        </row>
        <row r="148">
          <cell r="B148" t="str">
            <v>- od tega prisp. delodaj. za boleznine</v>
          </cell>
          <cell r="C148">
            <v>352034.31127499999</v>
          </cell>
          <cell r="D148">
            <v>1815975.5379977517</v>
          </cell>
        </row>
        <row r="149">
          <cell r="A149">
            <v>411699</v>
          </cell>
          <cell r="B149" t="str">
            <v>Druge boleznine</v>
          </cell>
          <cell r="C149">
            <v>1176716</v>
          </cell>
          <cell r="D149">
            <v>6301502.1995999999</v>
          </cell>
        </row>
        <row r="150">
          <cell r="B150" t="str">
            <v>- od tega boleznine 1. btto</v>
          </cell>
          <cell r="C150">
            <v>1026066.9341</v>
          </cell>
          <cell r="D150">
            <v>5570347.7307637464</v>
          </cell>
        </row>
        <row r="151">
          <cell r="B151" t="str">
            <v>- od tega prisp. delodaj. za boleznine</v>
          </cell>
          <cell r="C151">
            <v>150649.06589999999</v>
          </cell>
          <cell r="D151">
            <v>731154.46883625351</v>
          </cell>
        </row>
        <row r="153">
          <cell r="A153">
            <v>4117</v>
          </cell>
          <cell r="B153" t="str">
            <v>Štipendije</v>
          </cell>
          <cell r="C153">
            <v>0</v>
          </cell>
          <cell r="D153">
            <v>0</v>
          </cell>
        </row>
        <row r="155">
          <cell r="A155">
            <v>4119</v>
          </cell>
          <cell r="B155" t="str">
            <v>Drugi transferi posameznikom</v>
          </cell>
          <cell r="C155">
            <v>255878</v>
          </cell>
          <cell r="D155">
            <v>1502727.3845899999</v>
          </cell>
        </row>
        <row r="156">
          <cell r="A156">
            <v>411908</v>
          </cell>
          <cell r="B156" t="str">
            <v>Denarne nagrade in priznanja</v>
          </cell>
          <cell r="C156">
            <v>0</v>
          </cell>
          <cell r="D156">
            <v>0</v>
          </cell>
        </row>
        <row r="157">
          <cell r="A157">
            <v>411910</v>
          </cell>
          <cell r="B157" t="str">
            <v>Plačilo dnevnic, potnih in drugih stroškov v zvezi z zdravljenjem</v>
          </cell>
          <cell r="C157">
            <v>68372</v>
          </cell>
          <cell r="D157">
            <v>371853.45315000002</v>
          </cell>
        </row>
        <row r="158">
          <cell r="A158">
            <v>411911</v>
          </cell>
          <cell r="B158" t="str">
            <v>Plačilo pogrebnin</v>
          </cell>
          <cell r="C158">
            <v>182770</v>
          </cell>
          <cell r="D158">
            <v>1106456.2167400001</v>
          </cell>
        </row>
        <row r="159">
          <cell r="A159">
            <v>411912</v>
          </cell>
          <cell r="B159" t="str">
            <v>Plačilo posmrtnin</v>
          </cell>
          <cell r="C159">
            <v>4736</v>
          </cell>
          <cell r="D159">
            <v>24417.7147</v>
          </cell>
        </row>
        <row r="160">
          <cell r="A160">
            <v>411999</v>
          </cell>
          <cell r="B160" t="str">
            <v>Drugi transferi posameznikom in gospodinjstvom</v>
          </cell>
          <cell r="C160">
            <v>0</v>
          </cell>
          <cell r="D160">
            <v>0</v>
          </cell>
        </row>
        <row r="162">
          <cell r="A162">
            <v>412</v>
          </cell>
          <cell r="B162" t="str">
            <v>TRANSFERI NEPROFITNIM ORGANIZACIJAM IN USTANOVAM</v>
          </cell>
          <cell r="C162">
            <v>304</v>
          </cell>
          <cell r="D162">
            <v>39317.046000000002</v>
          </cell>
        </row>
        <row r="164">
          <cell r="A164">
            <v>413</v>
          </cell>
          <cell r="B164" t="str">
            <v>DRUGI TEKOČI DOMAČI TRANSFERI</v>
          </cell>
          <cell r="C164">
            <v>28063480.300000001</v>
          </cell>
          <cell r="D164">
            <v>169851193.39778003</v>
          </cell>
        </row>
        <row r="166">
          <cell r="A166">
            <v>4131</v>
          </cell>
          <cell r="B166" t="str">
            <v>Tekoči transferi v sklade socialnega zavarovanja</v>
          </cell>
          <cell r="C166">
            <v>53652</v>
          </cell>
          <cell r="D166">
            <v>359506.43180000002</v>
          </cell>
        </row>
        <row r="167">
          <cell r="A167">
            <v>413102</v>
          </cell>
          <cell r="B167" t="str">
            <v>Prispevek v ZZZS za ZZ upokojencev, ki ga plačuje ZPIZ</v>
          </cell>
          <cell r="D167">
            <v>0</v>
          </cell>
        </row>
        <row r="168">
          <cell r="A168">
            <v>413110</v>
          </cell>
          <cell r="B168" t="str">
            <v>Prispevki za PIZ od nadomestil</v>
          </cell>
          <cell r="C168">
            <v>29821</v>
          </cell>
          <cell r="D168">
            <v>199831.60440000001</v>
          </cell>
        </row>
        <row r="169">
          <cell r="A169">
            <v>413111</v>
          </cell>
          <cell r="B169" t="str">
            <v>Prispevki za ZZ od nadomestil</v>
          </cell>
          <cell r="C169">
            <v>23831</v>
          </cell>
          <cell r="D169">
            <v>159674.82740000001</v>
          </cell>
        </row>
        <row r="170">
          <cell r="A170">
            <v>413199</v>
          </cell>
          <cell r="B170" t="str">
            <v>Drugi tekoči transferi v sklade socialnega zavarovanja</v>
          </cell>
          <cell r="D170">
            <v>0</v>
          </cell>
        </row>
        <row r="172">
          <cell r="A172">
            <v>4133</v>
          </cell>
          <cell r="B172" t="str">
            <v>Tekoči transferi v javne zavode</v>
          </cell>
          <cell r="C172">
            <v>24056621</v>
          </cell>
          <cell r="D172">
            <v>146279850.38969001</v>
          </cell>
        </row>
        <row r="173">
          <cell r="A173">
            <v>413300</v>
          </cell>
          <cell r="B173" t="str">
            <v>Sredstva za plače</v>
          </cell>
          <cell r="C173">
            <v>9245265</v>
          </cell>
          <cell r="D173">
            <v>57359951.443960004</v>
          </cell>
        </row>
        <row r="174">
          <cell r="A174">
            <v>4133001</v>
          </cell>
          <cell r="B174" t="str">
            <v>- osnovna zdravstvena dejavnost</v>
          </cell>
          <cell r="D174">
            <v>10763587.341209998</v>
          </cell>
        </row>
        <row r="175">
          <cell r="A175">
            <v>4133002</v>
          </cell>
          <cell r="B175" t="str">
            <v>- spec. ambulantna in bolnišnična dejavnost</v>
          </cell>
          <cell r="D175">
            <v>23803903.91437</v>
          </cell>
        </row>
        <row r="176">
          <cell r="A176">
            <v>4133003</v>
          </cell>
          <cell r="B176" t="str">
            <v>- zdravilišča</v>
          </cell>
          <cell r="D176">
            <v>9872.6351400000003</v>
          </cell>
        </row>
        <row r="177">
          <cell r="A177">
            <v>4133005</v>
          </cell>
          <cell r="B177" t="str">
            <v>- socialni zavodi</v>
          </cell>
          <cell r="D177">
            <v>4010206.5532399998</v>
          </cell>
        </row>
        <row r="178">
          <cell r="A178">
            <v>413301</v>
          </cell>
          <cell r="B178" t="str">
            <v>Sredstva za prispevke delodajalca</v>
          </cell>
          <cell r="C178">
            <v>2017245</v>
          </cell>
          <cell r="D178">
            <v>12474832.130859999</v>
          </cell>
        </row>
        <row r="179">
          <cell r="A179">
            <v>4133011</v>
          </cell>
          <cell r="B179" t="str">
            <v>- osnovna zdravstvena dejavnost</v>
          </cell>
          <cell r="D179">
            <v>2324501.05712</v>
          </cell>
        </row>
        <row r="180">
          <cell r="A180">
            <v>4133012</v>
          </cell>
          <cell r="B180" t="str">
            <v>- spec. ambulantna in bolnišnična dejavnost</v>
          </cell>
          <cell r="D180">
            <v>5191685.8871999998</v>
          </cell>
        </row>
        <row r="181">
          <cell r="A181">
            <v>4133013</v>
          </cell>
          <cell r="B181" t="str">
            <v>- zdravilišča</v>
          </cell>
          <cell r="D181">
            <v>2124.4167299999999</v>
          </cell>
        </row>
        <row r="182">
          <cell r="A182">
            <v>4133015</v>
          </cell>
          <cell r="B182" t="str">
            <v>- socialni zavodi</v>
          </cell>
          <cell r="D182">
            <v>860368.76980999997</v>
          </cell>
        </row>
        <row r="183">
          <cell r="A183">
            <v>413302</v>
          </cell>
          <cell r="B183" t="str">
            <v>Sredstva za izdatke za blago in storitve</v>
          </cell>
          <cell r="C183">
            <v>7561058</v>
          </cell>
          <cell r="D183">
            <v>46803009.544139996</v>
          </cell>
        </row>
        <row r="184">
          <cell r="A184">
            <v>4133021</v>
          </cell>
          <cell r="B184" t="str">
            <v>- osnovna zdravstvena dejavnost</v>
          </cell>
          <cell r="D184">
            <v>5497607.9612400001</v>
          </cell>
        </row>
        <row r="185">
          <cell r="A185">
            <v>4133022</v>
          </cell>
          <cell r="B185" t="str">
            <v>- spec. ambulantna in bolnišnična dejavnost</v>
          </cell>
          <cell r="D185">
            <v>24871163.133930001</v>
          </cell>
        </row>
        <row r="186">
          <cell r="A186">
            <v>4133023</v>
          </cell>
          <cell r="B186" t="str">
            <v>- zdravilišča</v>
          </cell>
          <cell r="D186">
            <v>7313.5002500000001</v>
          </cell>
        </row>
        <row r="187">
          <cell r="A187">
            <v>4133025</v>
          </cell>
          <cell r="B187" t="str">
            <v>- socialni zavodi</v>
          </cell>
          <cell r="D187">
            <v>1027351.94872</v>
          </cell>
        </row>
        <row r="188">
          <cell r="A188">
            <v>413303</v>
          </cell>
          <cell r="B188" t="str">
            <v>Izdatki za zdravila</v>
          </cell>
          <cell r="C188">
            <v>4398578</v>
          </cell>
          <cell r="D188">
            <v>24827400.160640001</v>
          </cell>
        </row>
        <row r="189">
          <cell r="A189">
            <v>413304</v>
          </cell>
          <cell r="B189" t="str">
            <v>Izdatki za ortopedske pripomočke</v>
          </cell>
          <cell r="C189">
            <v>310953</v>
          </cell>
          <cell r="D189">
            <v>1675864.9599200001</v>
          </cell>
        </row>
        <row r="190">
          <cell r="A190">
            <v>413305</v>
          </cell>
          <cell r="B190" t="str">
            <v>Izdatki za cepiva, transfuzijo krvi in sanitetni material</v>
          </cell>
          <cell r="C190">
            <v>201868</v>
          </cell>
          <cell r="D190">
            <v>1222644.8404000001</v>
          </cell>
        </row>
        <row r="191">
          <cell r="A191">
            <v>413306</v>
          </cell>
          <cell r="B191" t="str">
            <v>Konvencije</v>
          </cell>
          <cell r="C191">
            <v>50680</v>
          </cell>
          <cell r="D191">
            <v>314287.61504</v>
          </cell>
        </row>
        <row r="192">
          <cell r="A192">
            <v>413310</v>
          </cell>
          <cell r="B192" t="str">
            <v>Za premije kolektivnega dodatnega pokojninskega zavarovanja</v>
          </cell>
          <cell r="C192">
            <v>270973</v>
          </cell>
          <cell r="D192">
            <v>1601859.6947300001</v>
          </cell>
        </row>
        <row r="193">
          <cell r="A193">
            <v>4133101</v>
          </cell>
          <cell r="B193" t="str">
            <v>- osnovna zdravstvena dejavnost</v>
          </cell>
          <cell r="D193">
            <v>289996.64548000001</v>
          </cell>
        </row>
        <row r="194">
          <cell r="A194">
            <v>4133102</v>
          </cell>
          <cell r="B194" t="str">
            <v>- spec. ambulantna in bolnišnična dejavnost</v>
          </cell>
          <cell r="D194">
            <v>610125.86205999996</v>
          </cell>
        </row>
        <row r="195">
          <cell r="A195">
            <v>4133103</v>
          </cell>
          <cell r="B195" t="str">
            <v>- zdravilišča</v>
          </cell>
          <cell r="D195">
            <v>359.97035</v>
          </cell>
        </row>
        <row r="196">
          <cell r="A196">
            <v>4133105</v>
          </cell>
          <cell r="B196" t="str">
            <v>- socialni zavodi</v>
          </cell>
          <cell r="D196">
            <v>152394.21684000001</v>
          </cell>
        </row>
        <row r="198">
          <cell r="A198">
            <v>4134</v>
          </cell>
          <cell r="B198" t="str">
            <v>Tekoči transferi v državni proračun</v>
          </cell>
          <cell r="C198">
            <v>519.29999999999995</v>
          </cell>
          <cell r="D198">
            <v>3485.4735000000005</v>
          </cell>
        </row>
        <row r="199">
          <cell r="A199">
            <v>413404</v>
          </cell>
          <cell r="B199" t="str">
            <v>Prispevki za zapos. od nadomestil</v>
          </cell>
          <cell r="C199">
            <v>182.8</v>
          </cell>
          <cell r="D199">
            <v>1228.5413000000003</v>
          </cell>
        </row>
        <row r="200">
          <cell r="A200">
            <v>413405</v>
          </cell>
          <cell r="B200" t="str">
            <v>Prisp. za porod. varst. od nadomest</v>
          </cell>
          <cell r="C200">
            <v>336.5</v>
          </cell>
          <cell r="D200">
            <v>2256.9322000000002</v>
          </cell>
        </row>
        <row r="202">
          <cell r="A202">
            <v>4135</v>
          </cell>
          <cell r="B202" t="str">
            <v>Tek. plačila drugim izvajal. javnih služb, ki niso posre.pror.uporabniki</v>
          </cell>
          <cell r="C202">
            <v>3952688</v>
          </cell>
          <cell r="D202">
            <v>23208351.102789998</v>
          </cell>
        </row>
        <row r="203">
          <cell r="A203">
            <v>413500</v>
          </cell>
          <cell r="B203" t="str">
            <v>Tek. plačila drugim izvajal. javnih služb, ki niso posre.pror.uporabniki</v>
          </cell>
          <cell r="C203">
            <v>2401224</v>
          </cell>
          <cell r="D203">
            <v>14522922.8894</v>
          </cell>
        </row>
        <row r="204">
          <cell r="A204">
            <v>4135001</v>
          </cell>
          <cell r="B204" t="str">
            <v>- osnovna zdravstvena dejavnost</v>
          </cell>
          <cell r="D204">
            <v>5461754.4805699997</v>
          </cell>
        </row>
        <row r="205">
          <cell r="A205">
            <v>4135002</v>
          </cell>
          <cell r="B205" t="str">
            <v>- spec. ambulantna in bolnišnična dejavnost</v>
          </cell>
          <cell r="D205">
            <v>2476417.8708000001</v>
          </cell>
        </row>
        <row r="206">
          <cell r="A206">
            <v>4135003</v>
          </cell>
          <cell r="B206" t="str">
            <v>- zdravilišča</v>
          </cell>
          <cell r="D206">
            <v>1019310.50575</v>
          </cell>
        </row>
        <row r="207">
          <cell r="A207">
            <v>4135005</v>
          </cell>
          <cell r="B207" t="str">
            <v>- socialni zavodi</v>
          </cell>
          <cell r="D207">
            <v>375753.76377999998</v>
          </cell>
        </row>
        <row r="208">
          <cell r="A208">
            <v>4135006</v>
          </cell>
          <cell r="B208" t="str">
            <v>- posebne pravice iz OZZ</v>
          </cell>
          <cell r="C208">
            <v>35917</v>
          </cell>
          <cell r="D208">
            <v>447707.26850000001</v>
          </cell>
        </row>
        <row r="209">
          <cell r="A209">
            <v>413501</v>
          </cell>
          <cell r="B209" t="str">
            <v>Za zdravila</v>
          </cell>
          <cell r="C209">
            <v>983406</v>
          </cell>
          <cell r="D209">
            <v>5214800.4992600009</v>
          </cell>
        </row>
        <row r="210">
          <cell r="A210">
            <v>413502</v>
          </cell>
          <cell r="B210" t="str">
            <v>Za ortopedske pripomočke</v>
          </cell>
          <cell r="C210">
            <v>568058</v>
          </cell>
          <cell r="D210">
            <v>3470627.7141300002</v>
          </cell>
        </row>
        <row r="211">
          <cell r="A211">
            <v>413503</v>
          </cell>
          <cell r="B211" t="str">
            <v>Za cepiva, transfuzijo krvi in sanitetni material</v>
          </cell>
          <cell r="D211">
            <v>0</v>
          </cell>
        </row>
        <row r="213">
          <cell r="A213">
            <v>414</v>
          </cell>
          <cell r="B213" t="str">
            <v>TEKOČI TRANSFERI V TUJINO</v>
          </cell>
          <cell r="C213">
            <v>760072</v>
          </cell>
          <cell r="D213">
            <v>1029386.9602399999</v>
          </cell>
        </row>
        <row r="215">
          <cell r="A215">
            <v>4142</v>
          </cell>
          <cell r="B215" t="str">
            <v>Tekoči transferi neprofitnim organizacijam v tujini</v>
          </cell>
          <cell r="C215">
            <v>760072</v>
          </cell>
          <cell r="D215">
            <v>1029386.9602399999</v>
          </cell>
        </row>
        <row r="216">
          <cell r="A216">
            <v>414200</v>
          </cell>
          <cell r="B216" t="str">
            <v>Za zdravljenje v tujini</v>
          </cell>
          <cell r="C216">
            <v>31721</v>
          </cell>
          <cell r="D216">
            <v>225234.00594</v>
          </cell>
        </row>
        <row r="217">
          <cell r="A217">
            <v>414201</v>
          </cell>
          <cell r="B217" t="str">
            <v>Iz naslova konvencij z drugimi državami</v>
          </cell>
          <cell r="C217">
            <v>728351</v>
          </cell>
          <cell r="D217">
            <v>804152.95429999998</v>
          </cell>
        </row>
        <row r="219">
          <cell r="A219">
            <v>4143</v>
          </cell>
          <cell r="B219" t="str">
            <v>Drugi tekoči transferi v tujino</v>
          </cell>
          <cell r="D219">
            <v>0</v>
          </cell>
        </row>
        <row r="221">
          <cell r="A221">
            <v>42</v>
          </cell>
          <cell r="B221" t="str">
            <v xml:space="preserve">INVESTICIJSKI ODHODKI </v>
          </cell>
          <cell r="C221">
            <v>87362</v>
          </cell>
          <cell r="D221">
            <v>173600.72531000001</v>
          </cell>
        </row>
        <row r="223">
          <cell r="A223">
            <v>420</v>
          </cell>
          <cell r="B223" t="str">
            <v>NAKUP IN GRADNJA OSNOVNIH SREDSTEV</v>
          </cell>
          <cell r="C223">
            <v>87362</v>
          </cell>
          <cell r="D223">
            <v>173600.72531000001</v>
          </cell>
        </row>
        <row r="225">
          <cell r="A225">
            <v>49</v>
          </cell>
          <cell r="B225" t="str">
            <v>PRENOS ODHODKOV IN DRUGIH IZDATKOV</v>
          </cell>
          <cell r="C225">
            <v>0</v>
          </cell>
          <cell r="D225">
            <v>0</v>
          </cell>
        </row>
        <row r="227">
          <cell r="A227">
            <v>498</v>
          </cell>
          <cell r="B227" t="str">
            <v>EVIDENČNI PROMET ODHODKOV V BREME REZERVNEGA SKLADA</v>
          </cell>
          <cell r="C227">
            <v>0</v>
          </cell>
          <cell r="D227">
            <v>0</v>
          </cell>
        </row>
        <row r="229">
          <cell r="A229" t="str">
            <v>III.</v>
          </cell>
          <cell r="B229" t="str">
            <v>PRESEŽEK/PRIMANJKLJAJ   (I. - II.)</v>
          </cell>
          <cell r="C229">
            <v>-1439245.3</v>
          </cell>
          <cell r="D229">
            <v>-6381058.7270300239</v>
          </cell>
        </row>
        <row r="230">
          <cell r="B230" t="str">
            <v>(SKUPAJ PRIHODKI MINUS SKUPAJ ODHODKI)</v>
          </cell>
        </row>
        <row r="234">
          <cell r="A234" t="str">
            <v>B.  RAČUN FINANČNIH TERJATEV IN NALOŽB :</v>
          </cell>
        </row>
        <row r="236">
          <cell r="A236" t="str">
            <v>IV.</v>
          </cell>
          <cell r="B236" t="str">
            <v>PREJ. VRAČ. DANIH POSOJIL, PROD. KAP.DEL. (750+751)</v>
          </cell>
          <cell r="C236">
            <v>481</v>
          </cell>
          <cell r="D236">
            <v>3277.5159100000001</v>
          </cell>
        </row>
        <row r="238">
          <cell r="A238">
            <v>750</v>
          </cell>
          <cell r="B238" t="str">
            <v>PREJETA VRAČILA DANIH POSOJIL</v>
          </cell>
          <cell r="C238">
            <v>481</v>
          </cell>
          <cell r="D238">
            <v>3277.5159100000001</v>
          </cell>
        </row>
        <row r="239">
          <cell r="A239">
            <v>7500</v>
          </cell>
          <cell r="B239" t="str">
            <v>Prejeta vračila danih posojil - od posameznikov in zasebnikov</v>
          </cell>
          <cell r="C239">
            <v>481</v>
          </cell>
          <cell r="D239">
            <v>3277.5159100000001</v>
          </cell>
        </row>
        <row r="240">
          <cell r="A240">
            <v>7505</v>
          </cell>
          <cell r="B240" t="str">
            <v>Prejeta vračila danih posojil - od občin</v>
          </cell>
          <cell r="C240">
            <v>0</v>
          </cell>
          <cell r="D240">
            <v>0</v>
          </cell>
        </row>
        <row r="241">
          <cell r="A241">
            <v>7507</v>
          </cell>
          <cell r="B241" t="str">
            <v>Prejeta vračila danih posojil - državnemu proračunu</v>
          </cell>
          <cell r="C241">
            <v>0</v>
          </cell>
          <cell r="D241">
            <v>0</v>
          </cell>
        </row>
        <row r="243">
          <cell r="A243">
            <v>751</v>
          </cell>
          <cell r="B243" t="str">
            <v>PRODAJA KAPITALSKIH DELEŽEV</v>
          </cell>
          <cell r="C243">
            <v>0</v>
          </cell>
          <cell r="D243">
            <v>0</v>
          </cell>
        </row>
        <row r="244">
          <cell r="A244">
            <v>7512</v>
          </cell>
          <cell r="B244" t="str">
            <v>Sredstva, pridobljena s prodajo kapitalskih deležev v privatnih podjetjih</v>
          </cell>
          <cell r="C244">
            <v>0</v>
          </cell>
          <cell r="D244">
            <v>0</v>
          </cell>
        </row>
        <row r="246">
          <cell r="A246" t="str">
            <v>V.</v>
          </cell>
          <cell r="B246" t="str">
            <v>DANA POSOJILA, POVEČANJE KAPIT. DEL. (440+441)</v>
          </cell>
          <cell r="C246">
            <v>0</v>
          </cell>
          <cell r="D246">
            <v>0</v>
          </cell>
        </row>
        <row r="248">
          <cell r="A248">
            <v>440</v>
          </cell>
          <cell r="B248" t="str">
            <v>DANA POSOJILA</v>
          </cell>
          <cell r="C248">
            <v>0</v>
          </cell>
          <cell r="D248">
            <v>0</v>
          </cell>
        </row>
        <row r="249">
          <cell r="A249">
            <v>4400</v>
          </cell>
          <cell r="B249" t="str">
            <v>Dana posojila posameznikom in zasebnikom</v>
          </cell>
          <cell r="C249">
            <v>0</v>
          </cell>
          <cell r="D249">
            <v>0</v>
          </cell>
        </row>
        <row r="250">
          <cell r="A250">
            <v>4405</v>
          </cell>
          <cell r="B250" t="str">
            <v>Dana posojila občinam</v>
          </cell>
          <cell r="C250">
            <v>0</v>
          </cell>
          <cell r="D250">
            <v>0</v>
          </cell>
        </row>
        <row r="251">
          <cell r="A251">
            <v>4407</v>
          </cell>
          <cell r="B251" t="str">
            <v>Dana posojila državnemu proračunu</v>
          </cell>
          <cell r="C251">
            <v>0</v>
          </cell>
          <cell r="D251">
            <v>0</v>
          </cell>
        </row>
        <row r="253">
          <cell r="A253">
            <v>441</v>
          </cell>
          <cell r="B253" t="str">
            <v>POVEČANJE KAPITALSKIH DELEŽEV IN NALOŽB</v>
          </cell>
          <cell r="C253">
            <v>0</v>
          </cell>
          <cell r="D253">
            <v>0</v>
          </cell>
        </row>
        <row r="255">
          <cell r="A255" t="str">
            <v>VI.</v>
          </cell>
          <cell r="B255" t="str">
            <v>PREJETA - DANA POSOJILA, SPREM. KAP. DEL. (IV. - V.)</v>
          </cell>
          <cell r="C255">
            <v>481</v>
          </cell>
          <cell r="D255">
            <v>3277.5159100000001</v>
          </cell>
        </row>
        <row r="259">
          <cell r="A259" t="str">
            <v>C.  RAČUN FINANCIRANJA :</v>
          </cell>
        </row>
        <row r="261">
          <cell r="A261" t="str">
            <v>VII.</v>
          </cell>
          <cell r="B261" t="str">
            <v>ZADOLŽEVANJE</v>
          </cell>
          <cell r="C261">
            <v>1279000</v>
          </cell>
          <cell r="D261">
            <v>6218000</v>
          </cell>
        </row>
        <row r="263">
          <cell r="A263">
            <v>500</v>
          </cell>
          <cell r="B263" t="str">
            <v>DOMAČE ZADOLŽEVANJE</v>
          </cell>
          <cell r="C263">
            <v>1279000</v>
          </cell>
          <cell r="D263">
            <v>6218000</v>
          </cell>
        </row>
        <row r="264">
          <cell r="A264">
            <v>5001</v>
          </cell>
          <cell r="B264" t="str">
            <v>Najeti krediti pri poslovnih bankah</v>
          </cell>
          <cell r="D264">
            <v>3100000</v>
          </cell>
        </row>
        <row r="265">
          <cell r="A265">
            <v>5002</v>
          </cell>
          <cell r="B265" t="str">
            <v>Najeti krediti pri drugih finančnih institucijah</v>
          </cell>
          <cell r="D265">
            <v>0</v>
          </cell>
        </row>
        <row r="266">
          <cell r="A266">
            <v>5003</v>
          </cell>
          <cell r="B266" t="str">
            <v>Najeti krediti pri drugih domačih kreditodajalcih</v>
          </cell>
          <cell r="C266">
            <v>1279000</v>
          </cell>
          <cell r="D266">
            <v>3118000</v>
          </cell>
        </row>
        <row r="268">
          <cell r="A268" t="str">
            <v>VIII.</v>
          </cell>
          <cell r="B268" t="str">
            <v>ODPLAČILA DOLGA</v>
          </cell>
          <cell r="C268">
            <v>0</v>
          </cell>
          <cell r="D268">
            <v>0</v>
          </cell>
        </row>
        <row r="270">
          <cell r="A270">
            <v>550</v>
          </cell>
          <cell r="B270" t="str">
            <v>ODPLAČILA DOMAČEGA DOLGA</v>
          </cell>
          <cell r="C270">
            <v>0</v>
          </cell>
          <cell r="D270">
            <v>0</v>
          </cell>
        </row>
        <row r="271">
          <cell r="A271">
            <v>5501</v>
          </cell>
          <cell r="B271" t="str">
            <v>Odplačila kreditov poslovnim bankam</v>
          </cell>
          <cell r="C271">
            <v>0</v>
          </cell>
          <cell r="D271">
            <v>0</v>
          </cell>
        </row>
        <row r="272">
          <cell r="A272">
            <v>5502</v>
          </cell>
          <cell r="B272" t="str">
            <v>Odplačila kreditov drugim finančnim institucijam</v>
          </cell>
          <cell r="C272">
            <v>0</v>
          </cell>
          <cell r="D272">
            <v>0</v>
          </cell>
        </row>
        <row r="273">
          <cell r="A273">
            <v>5503</v>
          </cell>
          <cell r="B273" t="str">
            <v>Odplačila kreditov drugim domačim kreditodajalcem</v>
          </cell>
          <cell r="C273">
            <v>0</v>
          </cell>
          <cell r="D273">
            <v>0</v>
          </cell>
        </row>
        <row r="276">
          <cell r="A276" t="str">
            <v>IX</v>
          </cell>
          <cell r="B276" t="str">
            <v>NETO ZADOLŽEVANJE   (VII. - VIII.)</v>
          </cell>
          <cell r="C276">
            <v>1279000</v>
          </cell>
          <cell r="D276">
            <v>6218000</v>
          </cell>
        </row>
        <row r="278">
          <cell r="A278" t="str">
            <v>X</v>
          </cell>
          <cell r="B278" t="str">
            <v>POVEČ./ZMANJ. SRED. NA RAČUNIH (I+IV+VII-II-V-VIII)</v>
          </cell>
          <cell r="C278">
            <v>-159764.30000000005</v>
          </cell>
          <cell r="D278">
            <v>-159781.21112002432</v>
          </cell>
        </row>
        <row r="280">
          <cell r="A280" t="str">
            <v>XII.</v>
          </cell>
          <cell r="B280" t="str">
            <v>STANJE SRED. NA RAČ. ZAV. KONEC PRET. MESECA</v>
          </cell>
          <cell r="C280">
            <v>44689</v>
          </cell>
        </row>
      </sheetData>
      <sheetData sheetId="8">
        <row r="1">
          <cell r="A1" t="str">
            <v>Zavod za zdravstveno zavarovanje Slovenije</v>
          </cell>
        </row>
        <row r="4">
          <cell r="A4" t="str">
            <v xml:space="preserve">A.  BILANCA PRIHODKOV IN ODHODKOV </v>
          </cell>
          <cell r="D4" t="str">
            <v>v tisoč SIT</v>
          </cell>
        </row>
        <row r="5">
          <cell r="C5" t="str">
            <v xml:space="preserve">Julij </v>
          </cell>
          <cell r="D5" t="str">
            <v>I-VII</v>
          </cell>
        </row>
        <row r="6">
          <cell r="C6">
            <v>2004</v>
          </cell>
          <cell r="D6">
            <v>2004</v>
          </cell>
        </row>
        <row r="8">
          <cell r="A8" t="str">
            <v>I.</v>
          </cell>
          <cell r="B8" t="str">
            <v>SKUPAJ PRIHODKI (70+71+72+73+74)</v>
          </cell>
          <cell r="C8">
            <v>33240992.421260007</v>
          </cell>
          <cell r="D8">
            <v>225129270</v>
          </cell>
        </row>
        <row r="10">
          <cell r="B10" t="str">
            <v>TEKOČI PRIHODKI (70+71)</v>
          </cell>
          <cell r="C10">
            <v>27173721.374690007</v>
          </cell>
          <cell r="D10">
            <v>182306298</v>
          </cell>
        </row>
        <row r="12">
          <cell r="A12">
            <v>70</v>
          </cell>
          <cell r="B12" t="str">
            <v>DAVČNI PRIHODKI (DAVKI IN PRISPEVKI)</v>
          </cell>
          <cell r="C12">
            <v>26038188.028490007</v>
          </cell>
          <cell r="D12">
            <v>178188853</v>
          </cell>
        </row>
        <row r="14">
          <cell r="A14">
            <v>701</v>
          </cell>
          <cell r="B14" t="str">
            <v>PRISPEVKI ZA SOCIALNO VARNOST</v>
          </cell>
          <cell r="C14">
            <v>26038188.028490007</v>
          </cell>
          <cell r="D14">
            <v>178188853</v>
          </cell>
        </row>
        <row r="16">
          <cell r="A16">
            <v>7010</v>
          </cell>
          <cell r="B16" t="str">
            <v>Prispevki zaposlenih</v>
          </cell>
          <cell r="C16">
            <v>11447124.143720003</v>
          </cell>
          <cell r="D16">
            <v>78181847</v>
          </cell>
        </row>
        <row r="17">
          <cell r="A17">
            <v>701006</v>
          </cell>
          <cell r="B17" t="str">
            <v>Prispevek za ZZ - od zaposlenih pri pravnih osebah</v>
          </cell>
          <cell r="C17">
            <v>10847017.772830002</v>
          </cell>
          <cell r="D17">
            <v>74026897</v>
          </cell>
        </row>
        <row r="18">
          <cell r="A18">
            <v>701007</v>
          </cell>
          <cell r="B18" t="str">
            <v>Prispevek za ZZ - od zaposlenih pri fizičnih osebah</v>
          </cell>
          <cell r="C18">
            <v>595950.42105</v>
          </cell>
          <cell r="D18">
            <v>4131333</v>
          </cell>
        </row>
        <row r="19">
          <cell r="A19">
            <v>701008</v>
          </cell>
          <cell r="B19" t="str">
            <v>Prispevek za ZZ - od zaposlenih pri tujem delodajalcu</v>
          </cell>
          <cell r="C19">
            <v>4155.9498400000011</v>
          </cell>
          <cell r="D19">
            <v>23617</v>
          </cell>
        </row>
        <row r="21">
          <cell r="A21">
            <v>7011</v>
          </cell>
          <cell r="B21" t="str">
            <v>Prispevki delodajalcev</v>
          </cell>
          <cell r="C21">
            <v>12708953.228850003</v>
          </cell>
          <cell r="D21">
            <v>86979066</v>
          </cell>
        </row>
        <row r="22">
          <cell r="A22">
            <v>701109</v>
          </cell>
          <cell r="B22" t="str">
            <v>Prispevek za ZZ - za zaposlene pri pravnih osebah</v>
          </cell>
          <cell r="C22">
            <v>11164461.850660004</v>
          </cell>
          <cell r="D22">
            <v>76346559</v>
          </cell>
        </row>
        <row r="23">
          <cell r="A23">
            <v>701110</v>
          </cell>
          <cell r="B23" t="str">
            <v>Prispevek za poškodbe pri delu in poklicne bolezni</v>
          </cell>
          <cell r="C23">
            <v>1010732.3185799997</v>
          </cell>
          <cell r="D23">
            <v>6946474</v>
          </cell>
        </row>
        <row r="24">
          <cell r="A24">
            <v>701113</v>
          </cell>
          <cell r="B24" t="str">
            <v>Prispevek za ZZ za zaposlene pri fizičnih osebah</v>
          </cell>
          <cell r="C24">
            <v>533759.05960999988</v>
          </cell>
          <cell r="D24">
            <v>3686033</v>
          </cell>
        </row>
        <row r="26">
          <cell r="A26">
            <v>7012</v>
          </cell>
          <cell r="B26" t="str">
            <v>Prispevki samozaposlenih</v>
          </cell>
          <cell r="C26">
            <v>1312649.1543300005</v>
          </cell>
          <cell r="D26">
            <v>9366394</v>
          </cell>
        </row>
        <row r="27">
          <cell r="A27">
            <v>701207</v>
          </cell>
          <cell r="B27" t="str">
            <v>Prispevek za ZZ - kmetov, od katastrskega dohodka</v>
          </cell>
          <cell r="C27">
            <v>37458.457319999987</v>
          </cell>
          <cell r="D27">
            <v>543086</v>
          </cell>
        </row>
        <row r="28">
          <cell r="A28">
            <v>701208</v>
          </cell>
          <cell r="B28" t="str">
            <v>Prispevek za ZZ - kmetov, od osnove za pokojninsko in invalidsko zav.</v>
          </cell>
          <cell r="C28">
            <v>14266.014070000005</v>
          </cell>
          <cell r="D28">
            <v>102940</v>
          </cell>
        </row>
        <row r="29">
          <cell r="A29">
            <v>701209</v>
          </cell>
          <cell r="B29" t="str">
            <v>Prispevek za ZZ - oseb, ki plačujejo prispevek v pavšalu</v>
          </cell>
          <cell r="C29">
            <v>8407.7424200000023</v>
          </cell>
          <cell r="D29">
            <v>67674</v>
          </cell>
        </row>
        <row r="30">
          <cell r="A30">
            <v>701210</v>
          </cell>
          <cell r="B30" t="str">
            <v>Prispevek za ZZ - oseb, ki niso zavarovane iz drugih naslovov</v>
          </cell>
          <cell r="C30">
            <v>65668.34017000004</v>
          </cell>
          <cell r="D30">
            <v>479605</v>
          </cell>
        </row>
        <row r="31">
          <cell r="A31">
            <v>701211</v>
          </cell>
          <cell r="B31" t="str">
            <v>Prispevek za poškodbe pri delu in poklicne bolezni kmetov</v>
          </cell>
          <cell r="C31">
            <v>6065.5768499999976</v>
          </cell>
          <cell r="D31">
            <v>51053</v>
          </cell>
        </row>
        <row r="32">
          <cell r="A32">
            <v>701212</v>
          </cell>
          <cell r="B32" t="str">
            <v>Pavšal za poškodbe pri delu in poklicne bolezni</v>
          </cell>
          <cell r="C32">
            <v>69688.391100000008</v>
          </cell>
          <cell r="D32">
            <v>440223</v>
          </cell>
        </row>
        <row r="33">
          <cell r="A33">
            <v>701213</v>
          </cell>
          <cell r="B33" t="str">
            <v>Prispevek za ZZ - oseb, ki sam. opr. dej. - od zavarovalne osnove</v>
          </cell>
          <cell r="C33">
            <v>601759.00542000029</v>
          </cell>
          <cell r="D33">
            <v>4113856</v>
          </cell>
        </row>
        <row r="34">
          <cell r="A34">
            <v>701214</v>
          </cell>
          <cell r="B34" t="str">
            <v>Prispevek za ZZ - oseb, ki sam. opr. dej. - iz zavarovalne osnove</v>
          </cell>
          <cell r="C34">
            <v>509335.62698000018</v>
          </cell>
          <cell r="D34">
            <v>3567957</v>
          </cell>
        </row>
        <row r="36">
          <cell r="A36">
            <v>7013</v>
          </cell>
          <cell r="B36" t="str">
            <v>Ostali prispevki za socialno varnost</v>
          </cell>
          <cell r="C36">
            <v>569461.50159</v>
          </cell>
          <cell r="D36">
            <v>3661546</v>
          </cell>
        </row>
        <row r="37">
          <cell r="A37">
            <v>701303</v>
          </cell>
          <cell r="B37" t="str">
            <v>Zamudne obresti iz naslova prispevkov za ZZ</v>
          </cell>
          <cell r="C37">
            <v>119051.69336000003</v>
          </cell>
          <cell r="D37">
            <v>679629</v>
          </cell>
        </row>
        <row r="38">
          <cell r="A38">
            <v>701304</v>
          </cell>
          <cell r="B38" t="str">
            <v>Pozneje plačani odloženi prispevki za socialno varnost</v>
          </cell>
          <cell r="C38">
            <v>0</v>
          </cell>
          <cell r="D38">
            <v>0</v>
          </cell>
        </row>
        <row r="39">
          <cell r="A39">
            <v>701305</v>
          </cell>
          <cell r="B39" t="str">
            <v>Pozneje plačani ukinjeni prispevki za socialno varnost</v>
          </cell>
          <cell r="C39">
            <v>107245.06351000001</v>
          </cell>
          <cell r="D39">
            <v>579791</v>
          </cell>
        </row>
        <row r="40">
          <cell r="A40">
            <v>701310</v>
          </cell>
          <cell r="B40" t="str">
            <v>Prisp. deloj. za ZZ nadom za porod.</v>
          </cell>
          <cell r="C40">
            <v>202528.41740999999</v>
          </cell>
          <cell r="D40">
            <v>1374234</v>
          </cell>
        </row>
        <row r="41">
          <cell r="A41">
            <v>701314</v>
          </cell>
          <cell r="B41" t="str">
            <v>Prisp. deloj. za ZZ nadom. za boleznin</v>
          </cell>
          <cell r="C41">
            <v>25070.234999999986</v>
          </cell>
          <cell r="D41">
            <v>168666</v>
          </cell>
        </row>
        <row r="42">
          <cell r="A42">
            <v>701318</v>
          </cell>
          <cell r="B42" t="str">
            <v>Prisp. deloj. za ZZ nadom. za brezpos.</v>
          </cell>
          <cell r="C42">
            <v>115566.09230999998</v>
          </cell>
          <cell r="D42">
            <v>859226</v>
          </cell>
        </row>
        <row r="43">
          <cell r="A43">
            <v>701320</v>
          </cell>
          <cell r="B43" t="str">
            <v>Prisp. deloj. za ZZ nadom. za inval.</v>
          </cell>
          <cell r="C43">
            <v>0</v>
          </cell>
          <cell r="D43">
            <v>0</v>
          </cell>
        </row>
        <row r="45">
          <cell r="A45">
            <v>71</v>
          </cell>
          <cell r="B45" t="str">
            <v>NEDAVČNI PRIHODKI (710+712+713+714)</v>
          </cell>
          <cell r="C45">
            <v>1135533.3462</v>
          </cell>
          <cell r="D45">
            <v>4117445</v>
          </cell>
        </row>
        <row r="47">
          <cell r="A47">
            <v>710</v>
          </cell>
          <cell r="B47" t="str">
            <v>UDELEŽBA NA DOBIČKU IN DOHODKI OD PREMOŽENJA</v>
          </cell>
          <cell r="C47">
            <v>69453.138460000002</v>
          </cell>
          <cell r="D47">
            <v>151367</v>
          </cell>
        </row>
        <row r="48">
          <cell r="A48">
            <v>7100</v>
          </cell>
          <cell r="B48" t="str">
            <v>Udeležba na dobičku jav. podjetij in jav. finančnih institucij</v>
          </cell>
          <cell r="C48">
            <v>0</v>
          </cell>
          <cell r="D48">
            <v>0</v>
          </cell>
        </row>
        <row r="49">
          <cell r="A49">
            <v>7101</v>
          </cell>
          <cell r="B49" t="str">
            <v>Prihodki od udeležbe na dobičku drugih podjetij in finan. inst.</v>
          </cell>
          <cell r="C49">
            <v>6</v>
          </cell>
          <cell r="D49">
            <v>6</v>
          </cell>
        </row>
        <row r="50">
          <cell r="A50">
            <v>7102</v>
          </cell>
          <cell r="B50" t="str">
            <v xml:space="preserve">Prihodki od obresti </v>
          </cell>
          <cell r="C50">
            <v>59639.939689999999</v>
          </cell>
          <cell r="D50">
            <v>86078</v>
          </cell>
        </row>
        <row r="51">
          <cell r="A51">
            <v>7103</v>
          </cell>
          <cell r="B51" t="str">
            <v>Prihodki od premoženja</v>
          </cell>
          <cell r="C51">
            <v>9807.1987700000027</v>
          </cell>
          <cell r="D51">
            <v>65283</v>
          </cell>
        </row>
        <row r="53">
          <cell r="A53">
            <v>712</v>
          </cell>
          <cell r="B53" t="str">
            <v>DENARNE KAZNI</v>
          </cell>
          <cell r="C53">
            <v>4767.4478900000013</v>
          </cell>
          <cell r="D53">
            <v>16434</v>
          </cell>
        </row>
        <row r="54">
          <cell r="A54">
            <v>7120</v>
          </cell>
          <cell r="B54" t="str">
            <v>Denarne kazni</v>
          </cell>
          <cell r="C54">
            <v>4767.4478900000013</v>
          </cell>
          <cell r="D54">
            <v>16434</v>
          </cell>
        </row>
        <row r="56">
          <cell r="A56">
            <v>713</v>
          </cell>
          <cell r="B56" t="str">
            <v>PRIHODKI OD PRODAJE BLAGA IN STORITEV</v>
          </cell>
          <cell r="C56">
            <v>229438.18283999991</v>
          </cell>
          <cell r="D56">
            <v>796020</v>
          </cell>
        </row>
        <row r="57">
          <cell r="A57">
            <v>7130</v>
          </cell>
          <cell r="B57" t="str">
            <v>Prihodki od prodaje blaga in storitev</v>
          </cell>
          <cell r="C57">
            <v>229438.18283999991</v>
          </cell>
          <cell r="D57">
            <v>796020</v>
          </cell>
        </row>
        <row r="59">
          <cell r="A59">
            <v>714</v>
          </cell>
          <cell r="B59" t="str">
            <v>DRUGI NEDAVČNI PRIHODKI</v>
          </cell>
          <cell r="C59">
            <v>831874.57701000012</v>
          </cell>
          <cell r="D59">
            <v>3153624</v>
          </cell>
        </row>
        <row r="60">
          <cell r="A60">
            <v>7141</v>
          </cell>
          <cell r="B60" t="str">
            <v>Drugi nedavčni prihodki</v>
          </cell>
          <cell r="C60">
            <v>831874.57701000012</v>
          </cell>
          <cell r="D60">
            <v>3153624</v>
          </cell>
        </row>
        <row r="61">
          <cell r="A61">
            <v>714100</v>
          </cell>
          <cell r="B61" t="str">
            <v>Drugi nedavčni prihodki</v>
          </cell>
          <cell r="C61">
            <v>2656.0234199999995</v>
          </cell>
          <cell r="D61">
            <v>17961</v>
          </cell>
        </row>
        <row r="62">
          <cell r="A62">
            <v>714103</v>
          </cell>
          <cell r="B62" t="str">
            <v>Prihodki iz naslova konvencij z drugimi državami</v>
          </cell>
          <cell r="C62">
            <v>430966.43163000001</v>
          </cell>
          <cell r="D62">
            <v>834343</v>
          </cell>
        </row>
        <row r="63">
          <cell r="A63">
            <v>714104</v>
          </cell>
          <cell r="B63" t="str">
            <v>Prihodki iz naslova regresnih zahtevkov</v>
          </cell>
          <cell r="C63">
            <v>393386.93250000011</v>
          </cell>
          <cell r="D63">
            <v>2292963</v>
          </cell>
        </row>
        <row r="64">
          <cell r="A64">
            <v>714199</v>
          </cell>
          <cell r="B64" t="str">
            <v>Drugi izredni nedavčni prihodki</v>
          </cell>
          <cell r="C64">
            <v>4865.1894599999996</v>
          </cell>
          <cell r="D64">
            <v>8357</v>
          </cell>
        </row>
        <row r="66">
          <cell r="A66">
            <v>72</v>
          </cell>
          <cell r="B66" t="str">
            <v>KAPITALSKI PRIHODKI (720+722)</v>
          </cell>
          <cell r="C66">
            <v>2498.674409999976</v>
          </cell>
          <cell r="D66">
            <v>363742</v>
          </cell>
        </row>
        <row r="68">
          <cell r="A68">
            <v>720</v>
          </cell>
          <cell r="B68" t="str">
            <v>PRIHODKI OD PRODAJE OSNOVNIH SREDSTEV</v>
          </cell>
          <cell r="C68">
            <v>2498.2783299999992</v>
          </cell>
          <cell r="D68">
            <v>29968</v>
          </cell>
        </row>
        <row r="69">
          <cell r="A69">
            <v>7200</v>
          </cell>
          <cell r="B69" t="str">
            <v>Prihodki od prodaje zgradb in prostorov</v>
          </cell>
          <cell r="C69">
            <v>2490.7449999999999</v>
          </cell>
          <cell r="D69">
            <v>29865</v>
          </cell>
        </row>
        <row r="70">
          <cell r="A70">
            <v>7201</v>
          </cell>
          <cell r="B70" t="str">
            <v>Prihodki od prodaje prevoznih sredstev</v>
          </cell>
          <cell r="C70">
            <v>0</v>
          </cell>
          <cell r="D70">
            <v>0</v>
          </cell>
        </row>
        <row r="71">
          <cell r="A71">
            <v>7202</v>
          </cell>
          <cell r="B71" t="str">
            <v>Prihodki od prodaje opreme</v>
          </cell>
          <cell r="C71">
            <v>-0.46666999999999348</v>
          </cell>
          <cell r="D71">
            <v>95</v>
          </cell>
        </row>
        <row r="72">
          <cell r="A72">
            <v>7203</v>
          </cell>
          <cell r="B72" t="str">
            <v>Prihodki od prodaje drugih osnovnih sredstev</v>
          </cell>
          <cell r="C72">
            <v>8</v>
          </cell>
          <cell r="D72">
            <v>8</v>
          </cell>
        </row>
        <row r="74">
          <cell r="A74">
            <v>722</v>
          </cell>
          <cell r="B74" t="str">
            <v>PRIHODKI OD PRODAJE ZEMLJIŠČ IN NEOPREDM. DOLG. SRED.</v>
          </cell>
          <cell r="C74">
            <v>0.39607999997679144</v>
          </cell>
          <cell r="D74">
            <v>333774</v>
          </cell>
        </row>
        <row r="76">
          <cell r="A76">
            <v>73</v>
          </cell>
          <cell r="B76" t="str">
            <v>PREJETE DONACIJE (730+731)</v>
          </cell>
          <cell r="C76">
            <v>0</v>
          </cell>
          <cell r="D76">
            <v>33610</v>
          </cell>
        </row>
        <row r="78">
          <cell r="A78">
            <v>730</v>
          </cell>
          <cell r="B78" t="str">
            <v>PREJETE DONACIJE IZ DOMAČIH VIROV</v>
          </cell>
          <cell r="C78">
            <v>0</v>
          </cell>
          <cell r="D78">
            <v>33610</v>
          </cell>
        </row>
        <row r="79">
          <cell r="A79">
            <v>731</v>
          </cell>
          <cell r="B79" t="str">
            <v>PREJETE DONACIJE IZ TUJINE</v>
          </cell>
          <cell r="C79">
            <v>0</v>
          </cell>
          <cell r="D79">
            <v>0</v>
          </cell>
        </row>
        <row r="81">
          <cell r="A81">
            <v>74</v>
          </cell>
          <cell r="B81" t="str">
            <v>TRANSFERNI PRIHODKI</v>
          </cell>
          <cell r="C81">
            <v>6064772.3721599989</v>
          </cell>
          <cell r="D81">
            <v>42425620</v>
          </cell>
        </row>
        <row r="83">
          <cell r="A83">
            <v>740</v>
          </cell>
          <cell r="B83" t="str">
            <v>TRANSFERNI PRIHODKI IZ DRUGIH JAVNOFINANČNIH INST.</v>
          </cell>
          <cell r="C83">
            <v>6064772.3721599989</v>
          </cell>
          <cell r="D83">
            <v>42425620</v>
          </cell>
        </row>
        <row r="84">
          <cell r="A84">
            <v>7400</v>
          </cell>
          <cell r="B84" t="str">
            <v>Prejeta sredstva iz državnega proračuna</v>
          </cell>
          <cell r="C84">
            <v>329171.49311000016</v>
          </cell>
          <cell r="D84">
            <v>2317182</v>
          </cell>
        </row>
        <row r="85">
          <cell r="A85">
            <v>740000</v>
          </cell>
          <cell r="B85" t="str">
            <v>Prejeta sredstva iz naslova tekočih obveznosti državnega proračuna</v>
          </cell>
          <cell r="C85">
            <v>0</v>
          </cell>
          <cell r="D85">
            <v>0</v>
          </cell>
        </row>
        <row r="86">
          <cell r="A86">
            <v>740003</v>
          </cell>
          <cell r="B86" t="str">
            <v>Prejeta sred. iz drž. prorač. iz naslova prisp. za ZZ določenih oseb</v>
          </cell>
          <cell r="C86">
            <v>10753.580569999991</v>
          </cell>
          <cell r="D86">
            <v>76665</v>
          </cell>
        </row>
        <row r="87">
          <cell r="A87">
            <v>740004</v>
          </cell>
          <cell r="B87" t="str">
            <v>Druga prejeta sredstva iz državnega proračuna za tekočo porabo</v>
          </cell>
          <cell r="C87">
            <v>0</v>
          </cell>
          <cell r="D87">
            <v>0</v>
          </cell>
        </row>
        <row r="88">
          <cell r="A88">
            <v>740007</v>
          </cell>
          <cell r="B88" t="str">
            <v>Prisp. delod. za ZZ nadom. porodniško</v>
          </cell>
          <cell r="C88">
            <v>198799.84700000007</v>
          </cell>
          <cell r="D88">
            <v>1351344</v>
          </cell>
        </row>
        <row r="89">
          <cell r="A89">
            <v>740011</v>
          </cell>
          <cell r="B89" t="str">
            <v>Prisp. delod. za ZZ nadom. za brezposeln.</v>
          </cell>
          <cell r="C89">
            <v>119200.91754000005</v>
          </cell>
          <cell r="D89">
            <v>886245</v>
          </cell>
        </row>
        <row r="90">
          <cell r="A90">
            <v>740014</v>
          </cell>
          <cell r="B90" t="str">
            <v>Prisp. delod. za ZZ za vojaške obv. na služenju voj.roka</v>
          </cell>
          <cell r="C90">
            <v>404.70389999999998</v>
          </cell>
          <cell r="D90">
            <v>2850</v>
          </cell>
        </row>
        <row r="91">
          <cell r="A91">
            <v>740015</v>
          </cell>
          <cell r="B91" t="str">
            <v xml:space="preserve">Prisp. delod. za pošk. pri delu in pokl. bolezni za vojaške obv. </v>
          </cell>
          <cell r="C91">
            <v>12.444099999999992</v>
          </cell>
          <cell r="D91">
            <v>78</v>
          </cell>
        </row>
        <row r="93">
          <cell r="A93">
            <v>7401</v>
          </cell>
          <cell r="B93" t="str">
            <v>Prejeta sredstva iz proračunov lokalnih skupnosti</v>
          </cell>
          <cell r="C93">
            <v>317502.07444000011</v>
          </cell>
          <cell r="D93">
            <v>2457482</v>
          </cell>
        </row>
        <row r="94">
          <cell r="A94">
            <v>740102</v>
          </cell>
          <cell r="B94" t="str">
            <v>Prejeta sredstva iz občinskih proračunov - prispevki za ZZ dol. oseb</v>
          </cell>
          <cell r="C94">
            <v>317502.07444000011</v>
          </cell>
          <cell r="D94">
            <v>2457482</v>
          </cell>
        </row>
        <row r="96">
          <cell r="A96">
            <v>7402</v>
          </cell>
          <cell r="B96" t="str">
            <v>Prejeta sredstva iz skladov socialnega zavarovanja</v>
          </cell>
          <cell r="C96">
            <v>5418098.8046099991</v>
          </cell>
          <cell r="D96">
            <v>37650956</v>
          </cell>
        </row>
        <row r="97">
          <cell r="A97">
            <v>740202</v>
          </cell>
          <cell r="B97" t="str">
            <v>Prejeta sredstva iz ZPIZ iz naslova prispevka za ZZ upokojencev</v>
          </cell>
          <cell r="C97">
            <v>5202615.8460999988</v>
          </cell>
          <cell r="D97">
            <v>36171108</v>
          </cell>
        </row>
        <row r="98">
          <cell r="A98">
            <v>740204</v>
          </cell>
          <cell r="B98" t="str">
            <v>Prisp. delod. za ZZ nadom. boleznin</v>
          </cell>
          <cell r="C98">
            <v>25790.78820000001</v>
          </cell>
          <cell r="D98">
            <v>173496</v>
          </cell>
        </row>
        <row r="99">
          <cell r="A99">
            <v>740207</v>
          </cell>
          <cell r="B99" t="str">
            <v>Prisp. delod. za ZZ nadom.iz inval.zavar.</v>
          </cell>
          <cell r="C99">
            <v>189692.17030999996</v>
          </cell>
          <cell r="D99">
            <v>1306352</v>
          </cell>
        </row>
        <row r="103">
          <cell r="A103" t="str">
            <v xml:space="preserve">II. </v>
          </cell>
          <cell r="B103" t="str">
            <v>SKUPAJ ODHODKI (40+41+42+49)</v>
          </cell>
          <cell r="C103">
            <v>33107307.694229998</v>
          </cell>
          <cell r="D103">
            <v>231376644</v>
          </cell>
        </row>
        <row r="105">
          <cell r="A105">
            <v>40</v>
          </cell>
          <cell r="B105" t="str">
            <v>TEKOČI ODHODKI (400+401+402+403+404+409)</v>
          </cell>
          <cell r="C105">
            <v>1165426.9094299998</v>
          </cell>
          <cell r="D105">
            <v>6385747</v>
          </cell>
        </row>
        <row r="107">
          <cell r="A107">
            <v>400</v>
          </cell>
          <cell r="B107" t="str">
            <v>PLAČE IN DRUGI IZDATKI ZAPOSLENIM</v>
          </cell>
          <cell r="C107">
            <v>347196.53780999989</v>
          </cell>
          <cell r="D107">
            <v>2495577</v>
          </cell>
        </row>
        <row r="108">
          <cell r="A108">
            <v>4000</v>
          </cell>
          <cell r="B108" t="str">
            <v>Plače in dodatki</v>
          </cell>
          <cell r="C108">
            <v>315361.32027999987</v>
          </cell>
          <cell r="D108">
            <v>2108785</v>
          </cell>
        </row>
        <row r="109">
          <cell r="A109">
            <v>4001</v>
          </cell>
          <cell r="B109" t="str">
            <v>Regres za letni dopust</v>
          </cell>
          <cell r="C109">
            <v>-0.78216000000247732</v>
          </cell>
          <cell r="D109">
            <v>133796</v>
          </cell>
        </row>
        <row r="110">
          <cell r="A110">
            <v>4002</v>
          </cell>
          <cell r="B110" t="str">
            <v>Povračila in nadomestila</v>
          </cell>
          <cell r="C110">
            <v>24313.549440000003</v>
          </cell>
          <cell r="D110">
            <v>178819</v>
          </cell>
        </row>
        <row r="111">
          <cell r="A111">
            <v>4003</v>
          </cell>
          <cell r="B111" t="str">
            <v>Sredstva za delovno uspešnost</v>
          </cell>
          <cell r="C111">
            <v>4908.9315499999939</v>
          </cell>
          <cell r="D111">
            <v>51920</v>
          </cell>
        </row>
        <row r="112">
          <cell r="A112">
            <v>4004</v>
          </cell>
          <cell r="B112" t="str">
            <v>Sredstva za nadurno delo</v>
          </cell>
          <cell r="C112">
            <v>1052.6756999999998</v>
          </cell>
          <cell r="D112">
            <v>6586</v>
          </cell>
        </row>
        <row r="113">
          <cell r="A113">
            <v>4005</v>
          </cell>
          <cell r="B113" t="str">
            <v>Plače za delo nerezidentov po pogodbi</v>
          </cell>
          <cell r="C113">
            <v>0</v>
          </cell>
          <cell r="D113">
            <v>0</v>
          </cell>
        </row>
        <row r="114">
          <cell r="A114">
            <v>4009</v>
          </cell>
          <cell r="B114" t="str">
            <v>Drugi izdatki zaposlenim</v>
          </cell>
          <cell r="C114">
            <v>1560.8430000000008</v>
          </cell>
          <cell r="D114">
            <v>15671</v>
          </cell>
        </row>
        <row r="116">
          <cell r="A116">
            <v>401</v>
          </cell>
          <cell r="B116" t="str">
            <v>PRISPEVKI DELODAJALCEV ZA SOCIALNO VARNOST</v>
          </cell>
          <cell r="C116">
            <v>57736.202020000012</v>
          </cell>
          <cell r="D116">
            <v>417609</v>
          </cell>
        </row>
        <row r="117">
          <cell r="A117">
            <v>4010</v>
          </cell>
          <cell r="B117" t="str">
            <v>Prispevki za PIZ</v>
          </cell>
          <cell r="C117">
            <v>27022.895580000011</v>
          </cell>
          <cell r="D117">
            <v>187491</v>
          </cell>
        </row>
        <row r="118">
          <cell r="A118">
            <v>4011</v>
          </cell>
          <cell r="B118" t="str">
            <v>Prispevek za ZZ</v>
          </cell>
          <cell r="C118">
            <v>23416.120769999994</v>
          </cell>
          <cell r="D118">
            <v>153822</v>
          </cell>
        </row>
        <row r="119">
          <cell r="A119">
            <v>4012</v>
          </cell>
          <cell r="B119" t="str">
            <v>Prispevek za zaposlovanje</v>
          </cell>
          <cell r="C119">
            <v>188.8762999999999</v>
          </cell>
          <cell r="D119">
            <v>1284</v>
          </cell>
        </row>
        <row r="120">
          <cell r="A120">
            <v>4013</v>
          </cell>
          <cell r="B120" t="str">
            <v>Prispevek za starševsko varstvo</v>
          </cell>
          <cell r="C120">
            <v>408.00829999999996</v>
          </cell>
          <cell r="D120">
            <v>2209</v>
          </cell>
        </row>
        <row r="121">
          <cell r="A121">
            <v>4015</v>
          </cell>
          <cell r="B121" t="str">
            <v>Premije kolektivnega DPZ</v>
          </cell>
          <cell r="C121">
            <v>6700.3010700000013</v>
          </cell>
          <cell r="D121">
            <v>72803</v>
          </cell>
        </row>
        <row r="123">
          <cell r="A123">
            <v>402</v>
          </cell>
          <cell r="B123" t="str">
            <v>IZDATKI ZA BLAGO IN STORITVE</v>
          </cell>
          <cell r="C123">
            <v>381871.20545000001</v>
          </cell>
          <cell r="D123">
            <v>2605791</v>
          </cell>
        </row>
        <row r="124">
          <cell r="A124">
            <v>4020</v>
          </cell>
          <cell r="B124" t="str">
            <v>Pisarniški in splošni material in storitve</v>
          </cell>
          <cell r="C124">
            <v>37563.675909999991</v>
          </cell>
          <cell r="D124">
            <v>285701</v>
          </cell>
        </row>
        <row r="125">
          <cell r="A125">
            <v>4021</v>
          </cell>
          <cell r="B125" t="str">
            <v>Posebni material in storitve</v>
          </cell>
          <cell r="C125">
            <v>182.19579999999951</v>
          </cell>
          <cell r="D125">
            <v>4724</v>
          </cell>
        </row>
        <row r="126">
          <cell r="A126">
            <v>4022</v>
          </cell>
          <cell r="B126" t="str">
            <v>Energija, voda, komunalne storitve in komunikacije</v>
          </cell>
          <cell r="C126">
            <v>54704.144059999962</v>
          </cell>
          <cell r="D126">
            <v>370452</v>
          </cell>
        </row>
        <row r="127">
          <cell r="A127">
            <v>4023</v>
          </cell>
          <cell r="B127" t="str">
            <v>Prevozni stroški in storitve</v>
          </cell>
          <cell r="C127">
            <v>1588.7801299999992</v>
          </cell>
          <cell r="D127">
            <v>25838</v>
          </cell>
        </row>
        <row r="128">
          <cell r="A128">
            <v>4024</v>
          </cell>
          <cell r="B128" t="str">
            <v>Izdatki za službena potovanja</v>
          </cell>
          <cell r="C128">
            <v>3119.6600799999978</v>
          </cell>
          <cell r="D128">
            <v>34944</v>
          </cell>
        </row>
        <row r="129">
          <cell r="A129">
            <v>4025</v>
          </cell>
          <cell r="B129" t="str">
            <v>Tekoče vzdrževanje</v>
          </cell>
          <cell r="C129">
            <v>46687.276650000014</v>
          </cell>
          <cell r="D129">
            <v>310504</v>
          </cell>
        </row>
        <row r="130">
          <cell r="A130">
            <v>4026</v>
          </cell>
          <cell r="B130" t="str">
            <v>Najemnine in zakupnine (leasing)</v>
          </cell>
          <cell r="C130">
            <v>70384.771750000014</v>
          </cell>
          <cell r="D130">
            <v>410926</v>
          </cell>
        </row>
        <row r="131">
          <cell r="A131">
            <v>4027</v>
          </cell>
          <cell r="B131" t="str">
            <v>Kazni in odškodnine</v>
          </cell>
          <cell r="C131">
            <v>0</v>
          </cell>
          <cell r="D131">
            <v>75</v>
          </cell>
        </row>
        <row r="132">
          <cell r="A132">
            <v>4028</v>
          </cell>
          <cell r="B132" t="str">
            <v>Davek na izplačane plače</v>
          </cell>
          <cell r="C132">
            <v>20848.251669999998</v>
          </cell>
          <cell r="D132">
            <v>136210</v>
          </cell>
        </row>
        <row r="133">
          <cell r="A133">
            <v>4029</v>
          </cell>
          <cell r="B133" t="str">
            <v>Drugi operativni odhodki</v>
          </cell>
          <cell r="C133">
            <v>146792.44940000004</v>
          </cell>
          <cell r="D133">
            <v>1026417</v>
          </cell>
        </row>
        <row r="135">
          <cell r="A135">
            <v>403</v>
          </cell>
          <cell r="B135" t="str">
            <v>PLAČILA DOMAČIH OBRESTI</v>
          </cell>
          <cell r="C135">
            <v>378622.96414999996</v>
          </cell>
          <cell r="D135">
            <v>866770</v>
          </cell>
        </row>
        <row r="137">
          <cell r="A137">
            <v>404</v>
          </cell>
          <cell r="B137" t="str">
            <v>PLAČILA TUJIH OBRESTI</v>
          </cell>
          <cell r="C137">
            <v>0</v>
          </cell>
          <cell r="D137">
            <v>0</v>
          </cell>
        </row>
        <row r="139">
          <cell r="A139">
            <v>409</v>
          </cell>
          <cell r="B139" t="str">
            <v>REZERVE</v>
          </cell>
          <cell r="C139">
            <v>0</v>
          </cell>
          <cell r="D139">
            <v>0</v>
          </cell>
        </row>
        <row r="141">
          <cell r="A141">
            <v>41</v>
          </cell>
          <cell r="B141" t="str">
            <v>TEKOČI TRANSFERI (411+412+413+414)</v>
          </cell>
          <cell r="C141">
            <v>31922627.010109998</v>
          </cell>
          <cell r="D141">
            <v>224798042.5</v>
          </cell>
        </row>
        <row r="143">
          <cell r="A143">
            <v>411</v>
          </cell>
          <cell r="B143" t="str">
            <v>TRANSFERI POSAMEZNIKOM IN GOSPODINJSTVOM</v>
          </cell>
          <cell r="C143">
            <v>3393327.9141300004</v>
          </cell>
          <cell r="D143">
            <v>25348845.999999996</v>
          </cell>
        </row>
        <row r="145">
          <cell r="A145">
            <v>4116</v>
          </cell>
          <cell r="B145" t="str">
            <v>Boleznine</v>
          </cell>
          <cell r="C145">
            <v>3162346.2987200003</v>
          </cell>
          <cell r="D145">
            <v>23615136.999999996</v>
          </cell>
        </row>
        <row r="146">
          <cell r="A146">
            <v>411600</v>
          </cell>
          <cell r="B146" t="str">
            <v>Boleznine nad 30 dni, izplačane iz OZZ</v>
          </cell>
          <cell r="C146">
            <v>2213898.4983200012</v>
          </cell>
          <cell r="D146">
            <v>16365186.999999998</v>
          </cell>
        </row>
        <row r="147">
          <cell r="B147" t="str">
            <v>- od tega boleznine 1. btto</v>
          </cell>
          <cell r="C147">
            <v>1934720.9706427529</v>
          </cell>
          <cell r="D147">
            <v>14270033.934324998</v>
          </cell>
        </row>
        <row r="148">
          <cell r="B148" t="str">
            <v>- od tega prisp. delodaj. za boleznine</v>
          </cell>
          <cell r="C148">
            <v>279177.52767724823</v>
          </cell>
          <cell r="D148">
            <v>2095153.065675</v>
          </cell>
        </row>
        <row r="149">
          <cell r="A149">
            <v>411699</v>
          </cell>
          <cell r="B149" t="str">
            <v>Druge boleznine</v>
          </cell>
          <cell r="C149">
            <v>948447.80039999925</v>
          </cell>
          <cell r="D149">
            <v>7249949.9999999991</v>
          </cell>
        </row>
        <row r="150">
          <cell r="B150" t="str">
            <v>- od tega boleznine 1. btto</v>
          </cell>
          <cell r="C150">
            <v>751427.42048625275</v>
          </cell>
          <cell r="D150">
            <v>6321775.1512499992</v>
          </cell>
        </row>
        <row r="151">
          <cell r="B151" t="str">
            <v>- od tega prisp. delodaj. za boleznine</v>
          </cell>
          <cell r="C151">
            <v>197020.3799137465</v>
          </cell>
          <cell r="D151">
            <v>928174.84875</v>
          </cell>
        </row>
        <row r="153">
          <cell r="A153">
            <v>4117</v>
          </cell>
          <cell r="B153" t="str">
            <v>Štipendije</v>
          </cell>
          <cell r="C153">
            <v>0</v>
          </cell>
          <cell r="D153">
            <v>0</v>
          </cell>
        </row>
        <row r="155">
          <cell r="A155">
            <v>4119</v>
          </cell>
          <cell r="B155" t="str">
            <v>Drugi transferi posameznikom</v>
          </cell>
          <cell r="C155">
            <v>230981.61540999991</v>
          </cell>
          <cell r="D155">
            <v>1733709</v>
          </cell>
        </row>
        <row r="156">
          <cell r="A156">
            <v>411908</v>
          </cell>
          <cell r="B156" t="str">
            <v>Denarne nagrade in priznanja</v>
          </cell>
          <cell r="C156">
            <v>0</v>
          </cell>
          <cell r="D156">
            <v>0</v>
          </cell>
        </row>
        <row r="157">
          <cell r="A157">
            <v>411910</v>
          </cell>
          <cell r="B157" t="str">
            <v>Plačilo dnevnic, potnih in drugih stroškov v zvezi z zdravljenjem</v>
          </cell>
          <cell r="C157">
            <v>61106.546849999984</v>
          </cell>
          <cell r="D157">
            <v>432960</v>
          </cell>
        </row>
        <row r="158">
          <cell r="A158">
            <v>411911</v>
          </cell>
          <cell r="B158" t="str">
            <v>Plačilo pogrebnin</v>
          </cell>
          <cell r="C158">
            <v>165760.78325999994</v>
          </cell>
          <cell r="D158">
            <v>1272217</v>
          </cell>
        </row>
        <row r="159">
          <cell r="A159">
            <v>411912</v>
          </cell>
          <cell r="B159" t="str">
            <v>Plačilo posmrtnin</v>
          </cell>
          <cell r="C159">
            <v>4114.2852999999996</v>
          </cell>
          <cell r="D159">
            <v>28532</v>
          </cell>
        </row>
        <row r="160">
          <cell r="A160">
            <v>411999</v>
          </cell>
          <cell r="B160" t="str">
            <v>Drugi transferi posameznikom in gospodinjstvom</v>
          </cell>
          <cell r="C160">
            <v>0</v>
          </cell>
          <cell r="D160">
            <v>0</v>
          </cell>
        </row>
        <row r="162">
          <cell r="A162">
            <v>412</v>
          </cell>
          <cell r="B162" t="str">
            <v>TRANSFERI NEPROFITNIM ORGANIZACIJAM IN USTANOVAM</v>
          </cell>
          <cell r="C162">
            <v>-11463.046000000002</v>
          </cell>
          <cell r="D162">
            <v>27854</v>
          </cell>
        </row>
        <row r="164">
          <cell r="A164">
            <v>413</v>
          </cell>
          <cell r="B164" t="str">
            <v>DRUGI TEKOČI DOMAČI TRANSFERI</v>
          </cell>
          <cell r="C164">
            <v>28505722.602219999</v>
          </cell>
          <cell r="D164">
            <v>198356916</v>
          </cell>
        </row>
        <row r="166">
          <cell r="A166">
            <v>4131</v>
          </cell>
          <cell r="B166" t="str">
            <v>Tekoči transferi v sklade socialnega zavarovanja</v>
          </cell>
          <cell r="C166">
            <v>62774.56819999998</v>
          </cell>
          <cell r="D166">
            <v>422281</v>
          </cell>
        </row>
        <row r="167">
          <cell r="A167">
            <v>413102</v>
          </cell>
          <cell r="B167" t="str">
            <v>Prispevek v ZZZS za ZZ upokojencev, ki ga plačuje ZPIZ</v>
          </cell>
          <cell r="D167">
            <v>0</v>
          </cell>
        </row>
        <row r="168">
          <cell r="A168">
            <v>413110</v>
          </cell>
          <cell r="B168" t="str">
            <v>Prispevki za PIZ od nadomestil</v>
          </cell>
          <cell r="C168">
            <v>34897.395599999989</v>
          </cell>
          <cell r="D168">
            <v>234729</v>
          </cell>
        </row>
        <row r="169">
          <cell r="A169">
            <v>413111</v>
          </cell>
          <cell r="B169" t="str">
            <v>Prispevki za ZZ od nadomestil</v>
          </cell>
          <cell r="C169">
            <v>27877.172599999991</v>
          </cell>
          <cell r="D169">
            <v>187552</v>
          </cell>
        </row>
        <row r="170">
          <cell r="A170">
            <v>413199</v>
          </cell>
          <cell r="B170" t="str">
            <v>Drugi tekoči transferi v sklade socialnega zavarovanja</v>
          </cell>
          <cell r="C170">
            <v>0</v>
          </cell>
          <cell r="D170">
            <v>0</v>
          </cell>
        </row>
        <row r="172">
          <cell r="A172">
            <v>4133</v>
          </cell>
          <cell r="B172" t="str">
            <v>Tekoči transferi v javne zavode</v>
          </cell>
          <cell r="C172">
            <v>24374147.610309999</v>
          </cell>
          <cell r="D172">
            <v>170653998</v>
          </cell>
        </row>
        <row r="173">
          <cell r="A173">
            <v>413300</v>
          </cell>
          <cell r="B173" t="str">
            <v>Sredstva za plače</v>
          </cell>
          <cell r="C173">
            <v>9390129.5560399964</v>
          </cell>
          <cell r="D173">
            <v>66750081</v>
          </cell>
        </row>
        <row r="174">
          <cell r="A174">
            <v>4133001</v>
          </cell>
          <cell r="B174" t="str">
            <v>- osnovna zdravstvena dejavnost</v>
          </cell>
        </row>
        <row r="175">
          <cell r="A175">
            <v>4133002</v>
          </cell>
          <cell r="B175" t="str">
            <v>- spec. ambulantna in bolnišnična dejavnost</v>
          </cell>
        </row>
        <row r="176">
          <cell r="A176">
            <v>4133003</v>
          </cell>
          <cell r="B176" t="str">
            <v>- zdravilišča</v>
          </cell>
        </row>
        <row r="177">
          <cell r="A177">
            <v>4133005</v>
          </cell>
          <cell r="B177" t="str">
            <v>- socialni zavodi</v>
          </cell>
        </row>
        <row r="178">
          <cell r="A178">
            <v>413301</v>
          </cell>
          <cell r="B178" t="str">
            <v>Sredstva za prispevke delodajalca</v>
          </cell>
          <cell r="C178">
            <v>2058760.869140001</v>
          </cell>
          <cell r="D178">
            <v>14533593</v>
          </cell>
        </row>
        <row r="179">
          <cell r="A179">
            <v>4133011</v>
          </cell>
          <cell r="B179" t="str">
            <v>- osnovna zdravstvena dejavnost</v>
          </cell>
        </row>
        <row r="180">
          <cell r="A180">
            <v>4133012</v>
          </cell>
          <cell r="B180" t="str">
            <v>- spec. ambulantna in bolnišnična dejavnost</v>
          </cell>
        </row>
        <row r="181">
          <cell r="A181">
            <v>4133013</v>
          </cell>
          <cell r="B181" t="str">
            <v>- zdravilišča</v>
          </cell>
        </row>
        <row r="182">
          <cell r="A182">
            <v>4133015</v>
          </cell>
          <cell r="B182" t="str">
            <v>- socialni zavodi</v>
          </cell>
        </row>
        <row r="183">
          <cell r="A183">
            <v>413302</v>
          </cell>
          <cell r="B183" t="str">
            <v>Sredstva za izdatke za blago in storitve</v>
          </cell>
          <cell r="C183">
            <v>7684551.4558600038</v>
          </cell>
          <cell r="D183">
            <v>54487561</v>
          </cell>
        </row>
        <row r="184">
          <cell r="A184">
            <v>4133021</v>
          </cell>
          <cell r="B184" t="str">
            <v>- osnovna zdravstvena dejavnost</v>
          </cell>
        </row>
        <row r="185">
          <cell r="A185">
            <v>4133022</v>
          </cell>
          <cell r="B185" t="str">
            <v>- spec. ambulantna in bolnišnična dejavnost</v>
          </cell>
        </row>
        <row r="186">
          <cell r="A186">
            <v>4133023</v>
          </cell>
          <cell r="B186" t="str">
            <v>- zdravilišča</v>
          </cell>
        </row>
        <row r="187">
          <cell r="A187">
            <v>4133025</v>
          </cell>
          <cell r="B187" t="str">
            <v>- socialni zavodi</v>
          </cell>
        </row>
        <row r="188">
          <cell r="A188">
            <v>413303</v>
          </cell>
          <cell r="B188" t="str">
            <v>Izdatki za zdravila</v>
          </cell>
          <cell r="C188">
            <v>4371807.8393599987</v>
          </cell>
          <cell r="D188">
            <v>29199208</v>
          </cell>
        </row>
        <row r="189">
          <cell r="A189">
            <v>413304</v>
          </cell>
          <cell r="B189" t="str">
            <v>Izdatki za ortopedske pripomočke</v>
          </cell>
          <cell r="C189">
            <v>298564.04007999995</v>
          </cell>
          <cell r="D189">
            <v>1974429</v>
          </cell>
        </row>
        <row r="190">
          <cell r="A190">
            <v>413305</v>
          </cell>
          <cell r="B190" t="str">
            <v>Izdatki za cepiva, transfuzijo krvi in sanitetni material</v>
          </cell>
          <cell r="C190">
            <v>250481.1595999999</v>
          </cell>
          <cell r="D190">
            <v>1473126</v>
          </cell>
        </row>
        <row r="191">
          <cell r="A191">
            <v>413306</v>
          </cell>
          <cell r="B191" t="str">
            <v>Konvencije</v>
          </cell>
          <cell r="C191">
            <v>43805.384959999996</v>
          </cell>
          <cell r="D191">
            <v>358093</v>
          </cell>
        </row>
        <row r="192">
          <cell r="A192">
            <v>413310</v>
          </cell>
          <cell r="B192" t="str">
            <v>Za premije kolektivnega dodatnega pokojninskega zavarovanja</v>
          </cell>
          <cell r="C192">
            <v>276047.3052699999</v>
          </cell>
          <cell r="D192">
            <v>1877907</v>
          </cell>
        </row>
        <row r="193">
          <cell r="A193">
            <v>4133101</v>
          </cell>
          <cell r="B193" t="str">
            <v>- osnovna zdravstvena dejavnost</v>
          </cell>
        </row>
        <row r="194">
          <cell r="A194">
            <v>4133102</v>
          </cell>
          <cell r="B194" t="str">
            <v>- spec. ambulantna in bolnišnična dejavnost</v>
          </cell>
        </row>
        <row r="195">
          <cell r="A195">
            <v>4133103</v>
          </cell>
          <cell r="B195" t="str">
            <v>- zdravilišča</v>
          </cell>
        </row>
        <row r="196">
          <cell r="A196">
            <v>4133105</v>
          </cell>
          <cell r="B196" t="str">
            <v>- socialni zavodi</v>
          </cell>
        </row>
        <row r="198">
          <cell r="A198">
            <v>4134</v>
          </cell>
          <cell r="B198" t="str">
            <v>Tekoči transferi v državni proračun</v>
          </cell>
          <cell r="C198">
            <v>611.52649999999949</v>
          </cell>
          <cell r="D198">
            <v>4097</v>
          </cell>
        </row>
        <row r="199">
          <cell r="A199">
            <v>413404</v>
          </cell>
          <cell r="B199" t="str">
            <v>Prispevki za zapos. od nadomestil</v>
          </cell>
          <cell r="C199">
            <v>215.45869999999968</v>
          </cell>
          <cell r="D199">
            <v>1444</v>
          </cell>
        </row>
        <row r="200">
          <cell r="A200">
            <v>413405</v>
          </cell>
          <cell r="B200" t="str">
            <v>Prisp. za porod. varst. od nadomest</v>
          </cell>
          <cell r="C200">
            <v>396.06779999999981</v>
          </cell>
          <cell r="D200">
            <v>2653</v>
          </cell>
        </row>
        <row r="202">
          <cell r="A202">
            <v>4135</v>
          </cell>
          <cell r="B202" t="str">
            <v>Tek. plačila drugim izvajal. javnih služb, ki niso posre.pror.uporabniki</v>
          </cell>
          <cell r="C202">
            <v>4068188.8972099992</v>
          </cell>
          <cell r="D202">
            <v>27276540</v>
          </cell>
        </row>
        <row r="203">
          <cell r="A203">
            <v>413500</v>
          </cell>
          <cell r="B203" t="str">
            <v>Tek. plačila drugim izvajal. javnih služb, ki niso posre.pror.uporabniki</v>
          </cell>
          <cell r="C203">
            <v>2569534.1106000002</v>
          </cell>
          <cell r="D203">
            <v>17092457</v>
          </cell>
        </row>
        <row r="204">
          <cell r="A204">
            <v>4135001</v>
          </cell>
          <cell r="B204" t="str">
            <v>- osnovna zdravstvena dejavnost</v>
          </cell>
          <cell r="D204">
            <v>9605303</v>
          </cell>
        </row>
        <row r="205">
          <cell r="A205">
            <v>4135002</v>
          </cell>
          <cell r="B205" t="str">
            <v>- spec. ambulantna in bolnišnična dejavnost</v>
          </cell>
          <cell r="D205">
            <v>4330525</v>
          </cell>
        </row>
        <row r="206">
          <cell r="A206">
            <v>4135003</v>
          </cell>
          <cell r="B206" t="str">
            <v>- zdravilišča</v>
          </cell>
          <cell r="D206">
            <v>1956499</v>
          </cell>
        </row>
        <row r="207">
          <cell r="A207">
            <v>4135005</v>
          </cell>
          <cell r="B207" t="str">
            <v>- socialni zavodi</v>
          </cell>
          <cell r="D207">
            <v>633410</v>
          </cell>
        </row>
        <row r="208">
          <cell r="A208">
            <v>4135006</v>
          </cell>
          <cell r="B208" t="str">
            <v>- posebne pravice iz OZZ</v>
          </cell>
          <cell r="C208">
            <v>119012.73149999999</v>
          </cell>
          <cell r="D208">
            <v>566720</v>
          </cell>
        </row>
        <row r="209">
          <cell r="A209">
            <v>413501</v>
          </cell>
          <cell r="B209" t="str">
            <v>Za zdravila</v>
          </cell>
          <cell r="C209">
            <v>896254.50073999912</v>
          </cell>
          <cell r="D209">
            <v>6111055</v>
          </cell>
        </row>
        <row r="210">
          <cell r="A210">
            <v>413502</v>
          </cell>
          <cell r="B210" t="str">
            <v>Za ortopedske pripomočke</v>
          </cell>
          <cell r="C210">
            <v>602400.28586999979</v>
          </cell>
          <cell r="D210">
            <v>4073028</v>
          </cell>
        </row>
        <row r="211">
          <cell r="A211">
            <v>413503</v>
          </cell>
          <cell r="B211" t="str">
            <v>Za cepiva, transfuzijo krvi in sanitetni material</v>
          </cell>
          <cell r="C211">
            <v>0</v>
          </cell>
          <cell r="D211">
            <v>0</v>
          </cell>
        </row>
        <row r="213">
          <cell r="A213">
            <v>414</v>
          </cell>
          <cell r="B213" t="str">
            <v>TEKOČI TRANSFERI V TUJINO</v>
          </cell>
          <cell r="C213">
            <v>35039.539760000014</v>
          </cell>
          <cell r="D213">
            <v>1064426.5</v>
          </cell>
        </row>
        <row r="215">
          <cell r="A215">
            <v>4142</v>
          </cell>
          <cell r="B215" t="str">
            <v>Tekoči transferi neprofitnim organizacijam v tujini</v>
          </cell>
          <cell r="C215">
            <v>35039.539760000014</v>
          </cell>
          <cell r="D215">
            <v>1064426.5</v>
          </cell>
        </row>
        <row r="216">
          <cell r="A216">
            <v>414200</v>
          </cell>
          <cell r="B216" t="str">
            <v>Za zdravljenje v tujini</v>
          </cell>
          <cell r="C216">
            <v>-10684.005940000003</v>
          </cell>
          <cell r="D216">
            <v>214550</v>
          </cell>
        </row>
        <row r="217">
          <cell r="A217">
            <v>414201</v>
          </cell>
          <cell r="B217" t="str">
            <v>Iz naslova konvencij z drugimi državami</v>
          </cell>
          <cell r="C217">
            <v>45723.545700000017</v>
          </cell>
          <cell r="D217">
            <v>849876.5</v>
          </cell>
        </row>
        <row r="219">
          <cell r="A219">
            <v>4143</v>
          </cell>
          <cell r="B219" t="str">
            <v>Drugi tekoči transferi v tujino</v>
          </cell>
          <cell r="C219">
            <v>0</v>
          </cell>
          <cell r="D219">
            <v>0</v>
          </cell>
        </row>
        <row r="221">
          <cell r="A221">
            <v>42</v>
          </cell>
          <cell r="B221" t="str">
            <v xml:space="preserve">INVESTICIJSKI ODHODKI </v>
          </cell>
          <cell r="C221">
            <v>19253.774689999991</v>
          </cell>
          <cell r="D221">
            <v>192854.5</v>
          </cell>
        </row>
        <row r="223">
          <cell r="A223">
            <v>420</v>
          </cell>
          <cell r="B223" t="str">
            <v>NAKUP IN GRADNJA OSNOVNIH SREDSTEV</v>
          </cell>
          <cell r="C223">
            <v>19253.774689999991</v>
          </cell>
          <cell r="D223">
            <v>192854.5</v>
          </cell>
        </row>
        <row r="225">
          <cell r="A225">
            <v>49</v>
          </cell>
          <cell r="B225" t="str">
            <v>PRENOS ODHODKOV IN DRUGIH IZDATKOV</v>
          </cell>
          <cell r="C225">
            <v>0</v>
          </cell>
          <cell r="D225">
            <v>0</v>
          </cell>
        </row>
        <row r="227">
          <cell r="A227">
            <v>498</v>
          </cell>
          <cell r="B227" t="str">
            <v>EVIDENČNI PROMET ODHODKOV V BREME REZERVNEGA SKLADA</v>
          </cell>
          <cell r="C227">
            <v>0</v>
          </cell>
          <cell r="D227">
            <v>0</v>
          </cell>
        </row>
        <row r="229">
          <cell r="A229" t="str">
            <v>III.</v>
          </cell>
          <cell r="B229" t="str">
            <v>PRESEŽEK/PRIMANJKLJAJ   (I. - II.)</v>
          </cell>
          <cell r="C229">
            <v>133684.72703000903</v>
          </cell>
          <cell r="D229">
            <v>-6247374</v>
          </cell>
        </row>
        <row r="230">
          <cell r="B230" t="str">
            <v>(SKUPAJ PRIHODKI MINUS SKUPAJ ODHODKI)</v>
          </cell>
        </row>
        <row r="234">
          <cell r="A234" t="str">
            <v>B.  RAČUN FINANČNIH TERJATEV IN NALOŽB :</v>
          </cell>
        </row>
        <row r="236">
          <cell r="A236" t="str">
            <v>IV.</v>
          </cell>
          <cell r="B236" t="str">
            <v>PREJ. VRAČ. DANIH POSOJIL, PROD. KAP.DEL. (750+751)</v>
          </cell>
          <cell r="C236">
            <v>30500</v>
          </cell>
          <cell r="D236">
            <v>33777.515910000002</v>
          </cell>
        </row>
        <row r="238">
          <cell r="A238">
            <v>750</v>
          </cell>
          <cell r="B238" t="str">
            <v>PREJETA VRAČILA DANIH POSOJIL</v>
          </cell>
          <cell r="C238">
            <v>30500</v>
          </cell>
          <cell r="D238">
            <v>33777.515910000002</v>
          </cell>
        </row>
        <row r="239">
          <cell r="A239">
            <v>7500</v>
          </cell>
          <cell r="B239" t="str">
            <v>Prejeta vračila danih posojil - od posameznikov in zasebnikov</v>
          </cell>
          <cell r="C239">
            <v>30500</v>
          </cell>
          <cell r="D239">
            <v>33777.515910000002</v>
          </cell>
        </row>
        <row r="240">
          <cell r="A240">
            <v>7505</v>
          </cell>
          <cell r="B240" t="str">
            <v>Prejeta vračila danih posojil - od občin</v>
          </cell>
          <cell r="C240">
            <v>0</v>
          </cell>
          <cell r="D240">
            <v>0</v>
          </cell>
        </row>
        <row r="241">
          <cell r="A241">
            <v>7507</v>
          </cell>
          <cell r="B241" t="str">
            <v>Prejeta vračila danih posojil - državnemu proračunu</v>
          </cell>
          <cell r="C241">
            <v>0</v>
          </cell>
          <cell r="D241">
            <v>0</v>
          </cell>
        </row>
        <row r="243">
          <cell r="A243">
            <v>751</v>
          </cell>
          <cell r="B243" t="str">
            <v>PRODAJA KAPITALSKIH DELEŽEV</v>
          </cell>
          <cell r="C243">
            <v>0</v>
          </cell>
          <cell r="D243">
            <v>0</v>
          </cell>
        </row>
        <row r="244">
          <cell r="A244">
            <v>7512</v>
          </cell>
          <cell r="B244" t="str">
            <v>Sredstva, pridobljena s prodajo kapitalskih deležev v privatnih podjetjih</v>
          </cell>
          <cell r="C244">
            <v>0</v>
          </cell>
          <cell r="D244">
            <v>0</v>
          </cell>
        </row>
        <row r="246">
          <cell r="A246" t="str">
            <v>V.</v>
          </cell>
          <cell r="B246" t="str">
            <v>DANA POSOJILA, POVEČANJE KAPIT. DEL. (440+441)</v>
          </cell>
          <cell r="C246">
            <v>0</v>
          </cell>
          <cell r="D246">
            <v>0</v>
          </cell>
        </row>
        <row r="248">
          <cell r="A248">
            <v>440</v>
          </cell>
          <cell r="B248" t="str">
            <v>DANA POSOJILA</v>
          </cell>
          <cell r="C248">
            <v>0</v>
          </cell>
          <cell r="D248">
            <v>0</v>
          </cell>
        </row>
        <row r="249">
          <cell r="A249">
            <v>4400</v>
          </cell>
          <cell r="B249" t="str">
            <v>Dana posojila posameznikom in zasebnikom</v>
          </cell>
          <cell r="C249">
            <v>0</v>
          </cell>
          <cell r="D249">
            <v>0</v>
          </cell>
        </row>
        <row r="250">
          <cell r="A250">
            <v>4405</v>
          </cell>
          <cell r="B250" t="str">
            <v>Dana posojila občinam</v>
          </cell>
          <cell r="C250">
            <v>0</v>
          </cell>
          <cell r="D250">
            <v>0</v>
          </cell>
        </row>
        <row r="251">
          <cell r="A251">
            <v>4407</v>
          </cell>
          <cell r="B251" t="str">
            <v>Dana posojila državnemu proračunu</v>
          </cell>
          <cell r="C251">
            <v>0</v>
          </cell>
          <cell r="D251">
            <v>0</v>
          </cell>
        </row>
        <row r="253">
          <cell r="A253">
            <v>441</v>
          </cell>
          <cell r="B253" t="str">
            <v>POVEČANJE KAPITALSKIH DELEŽEV IN NALOŽB</v>
          </cell>
          <cell r="C253">
            <v>0</v>
          </cell>
          <cell r="D253">
            <v>0</v>
          </cell>
        </row>
        <row r="255">
          <cell r="A255" t="str">
            <v>VI.</v>
          </cell>
          <cell r="B255" t="str">
            <v>PREJETA - DANA POSOJILA, SPREM. KAP. DEL. (IV. - V.)</v>
          </cell>
          <cell r="C255">
            <v>30500</v>
          </cell>
          <cell r="D255">
            <v>33777.515910000002</v>
          </cell>
        </row>
        <row r="259">
          <cell r="A259" t="str">
            <v>C.  RAČUN FINANCIRANJA :</v>
          </cell>
        </row>
        <row r="261">
          <cell r="A261" t="str">
            <v>VII.</v>
          </cell>
          <cell r="B261" t="str">
            <v>ZADOLŽEVANJE</v>
          </cell>
          <cell r="C261">
            <v>-100000</v>
          </cell>
          <cell r="D261">
            <v>6118000</v>
          </cell>
        </row>
        <row r="263">
          <cell r="A263">
            <v>500</v>
          </cell>
          <cell r="B263" t="str">
            <v>DOMAČE ZADOLŽEVANJE</v>
          </cell>
          <cell r="C263">
            <v>-100000</v>
          </cell>
          <cell r="D263">
            <v>6118000</v>
          </cell>
        </row>
        <row r="264">
          <cell r="A264">
            <v>5001</v>
          </cell>
          <cell r="B264" t="str">
            <v>Najeti krediti pri poslovnih bankah</v>
          </cell>
          <cell r="C264">
            <v>-11800000</v>
          </cell>
          <cell r="D264">
            <v>-8700000</v>
          </cell>
        </row>
        <row r="265">
          <cell r="A265">
            <v>5002</v>
          </cell>
          <cell r="B265" t="str">
            <v>Najeti krediti pri drugih finančnih institucijah</v>
          </cell>
          <cell r="D265">
            <v>0</v>
          </cell>
        </row>
        <row r="266">
          <cell r="A266">
            <v>5003</v>
          </cell>
          <cell r="B266" t="str">
            <v>Najeti krediti pri drugih domačih kreditodajalcih</v>
          </cell>
          <cell r="C266">
            <v>11700000</v>
          </cell>
          <cell r="D266">
            <v>14818000</v>
          </cell>
        </row>
        <row r="268">
          <cell r="A268" t="str">
            <v>VIII.</v>
          </cell>
          <cell r="B268" t="str">
            <v>ODPLAČILA DOLGA</v>
          </cell>
          <cell r="C268">
            <v>0</v>
          </cell>
          <cell r="D268">
            <v>0</v>
          </cell>
        </row>
        <row r="270">
          <cell r="A270">
            <v>550</v>
          </cell>
          <cell r="B270" t="str">
            <v>ODPLAČILA DOMAČEGA DOLGA</v>
          </cell>
          <cell r="C270">
            <v>0</v>
          </cell>
          <cell r="D270">
            <v>0</v>
          </cell>
        </row>
        <row r="271">
          <cell r="A271">
            <v>5501</v>
          </cell>
          <cell r="B271" t="str">
            <v>Odplačila kreditov poslovnim bankam</v>
          </cell>
          <cell r="C271">
            <v>0</v>
          </cell>
          <cell r="D271">
            <v>0</v>
          </cell>
        </row>
        <row r="272">
          <cell r="A272">
            <v>5502</v>
          </cell>
          <cell r="B272" t="str">
            <v>Odplačila kreditov drugim finančnim institucijam</v>
          </cell>
          <cell r="C272">
            <v>0</v>
          </cell>
          <cell r="D272">
            <v>0</v>
          </cell>
        </row>
        <row r="273">
          <cell r="A273">
            <v>5503</v>
          </cell>
          <cell r="B273" t="str">
            <v>Odplačila kreditov drugim domačim kreditodajalcem</v>
          </cell>
          <cell r="C273">
            <v>0</v>
          </cell>
          <cell r="D273">
            <v>0</v>
          </cell>
        </row>
        <row r="276">
          <cell r="A276" t="str">
            <v>IX</v>
          </cell>
          <cell r="B276" t="str">
            <v>NETO ZADOLŽEVANJE   (VII. - VIII.)</v>
          </cell>
          <cell r="C276">
            <v>-100000</v>
          </cell>
          <cell r="D276">
            <v>6118000</v>
          </cell>
        </row>
        <row r="278">
          <cell r="A278" t="str">
            <v>X</v>
          </cell>
          <cell r="B278" t="str">
            <v>POVEČ./ZMANJ. SRED. NA RAČUNIH (I+IV+VII-II-V-VIII)</v>
          </cell>
          <cell r="C278">
            <v>64184.727030009031</v>
          </cell>
          <cell r="D278">
            <v>-95596.484090000391</v>
          </cell>
        </row>
        <row r="280">
          <cell r="A280" t="str">
            <v>XII.</v>
          </cell>
          <cell r="B280" t="str">
            <v>STANJE SRED. NA RAČ. ZAV. KONEC PRET. MESECA</v>
          </cell>
        </row>
      </sheetData>
      <sheetData sheetId="9">
        <row r="1">
          <cell r="A1" t="str">
            <v>Zavod za zdravstveno zavarovanje Slovenije</v>
          </cell>
        </row>
        <row r="4">
          <cell r="A4" t="str">
            <v xml:space="preserve">A.  BILANCA PRIHODKOV IN ODHODKOV </v>
          </cell>
        </row>
        <row r="5">
          <cell r="C5" t="str">
            <v>Avgust</v>
          </cell>
        </row>
        <row r="6">
          <cell r="C6">
            <v>2004</v>
          </cell>
        </row>
        <row r="8">
          <cell r="A8" t="str">
            <v>I.</v>
          </cell>
          <cell r="B8" t="str">
            <v>SKUPAJ PRIHODKI (70+71+72+73+74)</v>
          </cell>
          <cell r="C8">
            <v>32422229</v>
          </cell>
        </row>
        <row r="10">
          <cell r="B10" t="str">
            <v>TEKOČI PRIHODKI (70+71)</v>
          </cell>
          <cell r="C10">
            <v>26335502</v>
          </cell>
        </row>
        <row r="12">
          <cell r="A12">
            <v>70</v>
          </cell>
          <cell r="B12" t="str">
            <v>DAVČNI PRIHODKI (DAVKI IN PRISPEVKI)</v>
          </cell>
          <cell r="C12">
            <v>25837389</v>
          </cell>
        </row>
        <row r="14">
          <cell r="A14">
            <v>701</v>
          </cell>
          <cell r="B14" t="str">
            <v>PRISPEVKI ZA SOCIALNO VARNOST</v>
          </cell>
          <cell r="C14">
            <v>25837389</v>
          </cell>
        </row>
        <row r="16">
          <cell r="A16">
            <v>7010</v>
          </cell>
          <cell r="B16" t="str">
            <v>Prispevki zaposlenih</v>
          </cell>
          <cell r="C16">
            <v>11314129</v>
          </cell>
        </row>
        <row r="17">
          <cell r="A17">
            <v>701006</v>
          </cell>
          <cell r="B17" t="str">
            <v>Prispevek za ZZ - od zaposlenih pri pravnih osebah</v>
          </cell>
          <cell r="C17">
            <v>10686410</v>
          </cell>
        </row>
        <row r="18">
          <cell r="A18">
            <v>701007</v>
          </cell>
          <cell r="B18" t="str">
            <v>Prispevek za ZZ - od zaposlenih pri fizičnih osebah</v>
          </cell>
          <cell r="C18">
            <v>624728</v>
          </cell>
        </row>
        <row r="19">
          <cell r="A19">
            <v>701008</v>
          </cell>
          <cell r="B19" t="str">
            <v>Prispevek za ZZ - od zaposlenih pri tujem delodajalcu</v>
          </cell>
          <cell r="C19">
            <v>2991</v>
          </cell>
        </row>
        <row r="21">
          <cell r="A21">
            <v>7011</v>
          </cell>
          <cell r="B21" t="str">
            <v>Prispevki delodajalcev</v>
          </cell>
          <cell r="C21">
            <v>12598289</v>
          </cell>
        </row>
        <row r="22">
          <cell r="A22">
            <v>701109</v>
          </cell>
          <cell r="B22" t="str">
            <v>Prispevek za ZZ - za zaposlene pri pravnih osebah</v>
          </cell>
          <cell r="C22">
            <v>11014206</v>
          </cell>
        </row>
        <row r="23">
          <cell r="A23">
            <v>701110</v>
          </cell>
          <cell r="B23" t="str">
            <v>Prispevek za poškodbe pri delu in poklicne bolezni</v>
          </cell>
          <cell r="C23">
            <v>1004202</v>
          </cell>
        </row>
        <row r="24">
          <cell r="A24">
            <v>701113</v>
          </cell>
          <cell r="B24" t="str">
            <v>Prispevek za ZZ za zaposlene pri fizičnih osebah</v>
          </cell>
          <cell r="C24">
            <v>579881</v>
          </cell>
        </row>
        <row r="26">
          <cell r="A26">
            <v>7012</v>
          </cell>
          <cell r="B26" t="str">
            <v>Prispevki samozaposlenih</v>
          </cell>
          <cell r="C26">
            <v>1414676</v>
          </cell>
        </row>
        <row r="27">
          <cell r="A27">
            <v>701207</v>
          </cell>
          <cell r="B27" t="str">
            <v>Prispevek za ZZ - kmetov, od katastrskega dohodka</v>
          </cell>
          <cell r="C27">
            <v>120483</v>
          </cell>
        </row>
        <row r="28">
          <cell r="A28">
            <v>701208</v>
          </cell>
          <cell r="B28" t="str">
            <v>Prispevek za ZZ - kmetov, od osnove za pokojninsko in invalidsko zav.</v>
          </cell>
          <cell r="C28">
            <v>16224</v>
          </cell>
        </row>
        <row r="29">
          <cell r="A29">
            <v>701209</v>
          </cell>
          <cell r="B29" t="str">
            <v>Prispevek za ZZ - oseb, ki plačujejo prispevek v pavšalu</v>
          </cell>
          <cell r="C29">
            <v>8440</v>
          </cell>
        </row>
        <row r="30">
          <cell r="A30">
            <v>701210</v>
          </cell>
          <cell r="B30" t="str">
            <v>Prispevek za ZZ - oseb, ki niso zavarovane iz drugih naslovov</v>
          </cell>
          <cell r="C30">
            <v>67307</v>
          </cell>
        </row>
        <row r="31">
          <cell r="A31">
            <v>701211</v>
          </cell>
          <cell r="B31" t="str">
            <v>Prispevek za poškodbe pri delu in poklicne bolezni kmetov</v>
          </cell>
          <cell r="C31">
            <v>6783</v>
          </cell>
        </row>
        <row r="32">
          <cell r="A32">
            <v>701212</v>
          </cell>
          <cell r="B32" t="str">
            <v>Pavšal za poškodbe pri delu in poklicne bolezni</v>
          </cell>
          <cell r="C32">
            <v>70495</v>
          </cell>
        </row>
        <row r="33">
          <cell r="A33">
            <v>701213</v>
          </cell>
          <cell r="B33" t="str">
            <v>Prispevek za ZZ - oseb, ki sam. opr. dej. - od zavarovalne osnove</v>
          </cell>
          <cell r="C33">
            <v>596658</v>
          </cell>
        </row>
        <row r="34">
          <cell r="A34">
            <v>701214</v>
          </cell>
          <cell r="B34" t="str">
            <v>Prispevek za ZZ - oseb, ki sam. opr. dej. - iz zavarovalne osnove</v>
          </cell>
          <cell r="C34">
            <v>528286</v>
          </cell>
        </row>
        <row r="36">
          <cell r="A36">
            <v>7013</v>
          </cell>
          <cell r="B36" t="str">
            <v>Ostali prispevki za socialno varnost</v>
          </cell>
          <cell r="C36">
            <v>510295</v>
          </cell>
        </row>
        <row r="37">
          <cell r="A37">
            <v>701303</v>
          </cell>
          <cell r="B37" t="str">
            <v>Zamudne obresti iz naslova prispevkov za ZZ</v>
          </cell>
          <cell r="C37">
            <v>96993</v>
          </cell>
        </row>
        <row r="38">
          <cell r="A38">
            <v>701304</v>
          </cell>
          <cell r="B38" t="str">
            <v>Pozneje plačani odloženi prispevki za socialno varnost</v>
          </cell>
          <cell r="C38">
            <v>0</v>
          </cell>
        </row>
        <row r="39">
          <cell r="A39">
            <v>701305</v>
          </cell>
          <cell r="B39" t="str">
            <v>Pozneje plačani ukinjeni prispevki za socialno varnost</v>
          </cell>
          <cell r="C39">
            <v>66564</v>
          </cell>
        </row>
        <row r="40">
          <cell r="A40">
            <v>701310</v>
          </cell>
          <cell r="B40" t="str">
            <v>Prisp. deloj. za ZZ nadom za porod.</v>
          </cell>
          <cell r="C40">
            <v>208467</v>
          </cell>
        </row>
        <row r="41">
          <cell r="A41">
            <v>701314</v>
          </cell>
          <cell r="B41" t="str">
            <v>Prisp. deloj. za ZZ nadom. za boleznin</v>
          </cell>
          <cell r="C41">
            <v>22069</v>
          </cell>
        </row>
        <row r="42">
          <cell r="A42">
            <v>701318</v>
          </cell>
          <cell r="B42" t="str">
            <v>Prisp. deloj. za ZZ nadom. za brezpos.</v>
          </cell>
          <cell r="C42">
            <v>116202</v>
          </cell>
        </row>
        <row r="43">
          <cell r="A43">
            <v>701320</v>
          </cell>
          <cell r="B43" t="str">
            <v>Prisp. deloj. za ZZ nadom. za inval.</v>
          </cell>
          <cell r="C43">
            <v>0</v>
          </cell>
        </row>
        <row r="45">
          <cell r="A45">
            <v>71</v>
          </cell>
          <cell r="B45" t="str">
            <v>NEDAVČNI PRIHODKI (710+712+713+714)</v>
          </cell>
          <cell r="C45">
            <v>498113</v>
          </cell>
        </row>
        <row r="47">
          <cell r="A47">
            <v>710</v>
          </cell>
          <cell r="B47" t="str">
            <v>UDELEŽBA NA DOBIČKU IN DOHODKI OD PREMOŽENJA</v>
          </cell>
          <cell r="C47">
            <v>12128</v>
          </cell>
        </row>
        <row r="48">
          <cell r="A48">
            <v>7100</v>
          </cell>
          <cell r="B48" t="str">
            <v>Udeležba na dobičku jav. podjetij in jav. finančnih institucij</v>
          </cell>
          <cell r="C48">
            <v>0</v>
          </cell>
        </row>
        <row r="49">
          <cell r="A49">
            <v>7101</v>
          </cell>
          <cell r="B49" t="str">
            <v>Prihodki od udeležbe na dobičku drugih podjetij in finan. inst.</v>
          </cell>
          <cell r="C49">
            <v>0</v>
          </cell>
        </row>
        <row r="50">
          <cell r="A50">
            <v>7102</v>
          </cell>
          <cell r="B50" t="str">
            <v xml:space="preserve">Prihodki od obresti </v>
          </cell>
          <cell r="C50">
            <v>3206</v>
          </cell>
        </row>
        <row r="51">
          <cell r="A51">
            <v>7103</v>
          </cell>
          <cell r="B51" t="str">
            <v>Prihodki od premoženja</v>
          </cell>
          <cell r="C51">
            <v>8922</v>
          </cell>
        </row>
        <row r="53">
          <cell r="A53">
            <v>712</v>
          </cell>
          <cell r="B53" t="str">
            <v>DENARNE KAZNI</v>
          </cell>
          <cell r="C53">
            <v>3070</v>
          </cell>
        </row>
        <row r="54">
          <cell r="A54">
            <v>7120</v>
          </cell>
          <cell r="B54" t="str">
            <v>Denarne kazni</v>
          </cell>
          <cell r="C54">
            <v>3070</v>
          </cell>
        </row>
        <row r="56">
          <cell r="A56">
            <v>713</v>
          </cell>
          <cell r="B56" t="str">
            <v>PRIHODKI OD PRODAJE BLAGA IN STORITEV</v>
          </cell>
          <cell r="C56">
            <v>70610</v>
          </cell>
        </row>
        <row r="57">
          <cell r="A57">
            <v>7130</v>
          </cell>
          <cell r="B57" t="str">
            <v>Prihodki od prodaje blaga in storitev</v>
          </cell>
          <cell r="C57">
            <v>70610</v>
          </cell>
        </row>
        <row r="59">
          <cell r="A59">
            <v>714</v>
          </cell>
          <cell r="B59" t="str">
            <v>DRUGI NEDAVČNI PRIHODKI</v>
          </cell>
          <cell r="C59">
            <v>412305</v>
          </cell>
        </row>
        <row r="60">
          <cell r="A60">
            <v>7141</v>
          </cell>
          <cell r="B60" t="str">
            <v>Drugi nedavčni prihodki</v>
          </cell>
          <cell r="C60">
            <v>412305</v>
          </cell>
        </row>
        <row r="61">
          <cell r="A61">
            <v>714100</v>
          </cell>
          <cell r="B61" t="str">
            <v>Drugi nedavčni prihodki</v>
          </cell>
          <cell r="C61">
            <v>209</v>
          </cell>
        </row>
        <row r="62">
          <cell r="A62">
            <v>714103</v>
          </cell>
          <cell r="B62" t="str">
            <v>Prihodki iz naslova konvencij z drugimi državami</v>
          </cell>
          <cell r="C62">
            <v>57907</v>
          </cell>
        </row>
        <row r="63">
          <cell r="A63">
            <v>714104</v>
          </cell>
          <cell r="B63" t="str">
            <v>Prihodki iz naslova regresnih zahtevkov</v>
          </cell>
          <cell r="C63">
            <v>353352</v>
          </cell>
        </row>
        <row r="64">
          <cell r="A64">
            <v>714199</v>
          </cell>
          <cell r="B64" t="str">
            <v>Drugi izredni nedavčni prihodki</v>
          </cell>
          <cell r="C64">
            <v>837</v>
          </cell>
        </row>
        <row r="66">
          <cell r="A66">
            <v>72</v>
          </cell>
          <cell r="B66" t="str">
            <v>KAPITALSKI PRIHODKI (720+722)</v>
          </cell>
          <cell r="C66">
            <v>563</v>
          </cell>
        </row>
        <row r="68">
          <cell r="A68">
            <v>720</v>
          </cell>
          <cell r="B68" t="str">
            <v>PRIHODKI OD PRODAJE OSNOVNIH SREDSTEV</v>
          </cell>
          <cell r="C68">
            <v>563</v>
          </cell>
        </row>
        <row r="69">
          <cell r="A69">
            <v>7200</v>
          </cell>
          <cell r="B69" t="str">
            <v>Prihodki od prodaje zgradb in prostorov</v>
          </cell>
          <cell r="C69">
            <v>544</v>
          </cell>
        </row>
        <row r="70">
          <cell r="A70">
            <v>7201</v>
          </cell>
          <cell r="B70" t="str">
            <v>Prihodki od prodaje prevoznih sredstev</v>
          </cell>
          <cell r="C70">
            <v>19</v>
          </cell>
        </row>
        <row r="71">
          <cell r="A71">
            <v>7202</v>
          </cell>
          <cell r="B71" t="str">
            <v>Prihodki od prodaje opreme</v>
          </cell>
        </row>
        <row r="72">
          <cell r="A72">
            <v>7203</v>
          </cell>
          <cell r="B72" t="str">
            <v>Prihodki od prodaje drugih osnovnih sredstev</v>
          </cell>
        </row>
        <row r="74">
          <cell r="A74">
            <v>722</v>
          </cell>
          <cell r="B74" t="str">
            <v>PRIHODKI OD PRODAJE ZEMLJIŠČ IN NEOPREDM. DOLG. SRED.</v>
          </cell>
          <cell r="C74">
            <v>0</v>
          </cell>
        </row>
        <row r="76">
          <cell r="A76">
            <v>73</v>
          </cell>
          <cell r="B76" t="str">
            <v>PREJETE DONACIJE (730+731)</v>
          </cell>
          <cell r="C76">
            <v>100</v>
          </cell>
        </row>
        <row r="78">
          <cell r="A78">
            <v>730</v>
          </cell>
          <cell r="B78" t="str">
            <v>PREJETE DONACIJE IZ DOMAČIH VIROV</v>
          </cell>
          <cell r="C78">
            <v>0</v>
          </cell>
        </row>
        <row r="79">
          <cell r="A79">
            <v>731</v>
          </cell>
          <cell r="B79" t="str">
            <v>PREJETE DONACIJE IZ TUJINE</v>
          </cell>
          <cell r="C79">
            <v>100</v>
          </cell>
        </row>
        <row r="81">
          <cell r="A81">
            <v>74</v>
          </cell>
          <cell r="B81" t="str">
            <v>TRANSFERNI PRIHODKI</v>
          </cell>
          <cell r="C81">
            <v>6086064</v>
          </cell>
        </row>
        <row r="83">
          <cell r="A83">
            <v>740</v>
          </cell>
          <cell r="B83" t="str">
            <v>TRANSFERNI PRIHODKI IZ DRUGIH JAVNOFINANČNIH INST.</v>
          </cell>
          <cell r="C83">
            <v>6086064</v>
          </cell>
        </row>
        <row r="84">
          <cell r="A84">
            <v>7400</v>
          </cell>
          <cell r="B84" t="str">
            <v>Prejeta sredstva iz državnega proračuna</v>
          </cell>
          <cell r="C84">
            <v>335351</v>
          </cell>
        </row>
        <row r="85">
          <cell r="A85">
            <v>740000</v>
          </cell>
          <cell r="B85" t="str">
            <v>Prejeta sredstva iz naslova tekočih obveznosti državnega proračuna</v>
          </cell>
          <cell r="C85">
            <v>0</v>
          </cell>
        </row>
        <row r="86">
          <cell r="A86">
            <v>740003</v>
          </cell>
          <cell r="B86" t="str">
            <v>Prejeta sred. iz drž. prorač. iz naslova prisp. za ZZ določenih oseb</v>
          </cell>
          <cell r="C86">
            <v>10707</v>
          </cell>
        </row>
        <row r="87">
          <cell r="A87">
            <v>740004</v>
          </cell>
          <cell r="B87" t="str">
            <v>Druga prejeta sredstva iz državnega proračuna za tekočo porabo</v>
          </cell>
          <cell r="C87">
            <v>0</v>
          </cell>
        </row>
        <row r="88">
          <cell r="A88">
            <v>740007</v>
          </cell>
          <cell r="B88" t="str">
            <v>Prisp. delod. za ZZ nadom. porodniško</v>
          </cell>
          <cell r="C88">
            <v>204580</v>
          </cell>
        </row>
        <row r="89">
          <cell r="A89">
            <v>740011</v>
          </cell>
          <cell r="B89" t="str">
            <v>Prisp. delod. za ZZ nadom. za brezposeln.</v>
          </cell>
          <cell r="C89">
            <v>119856</v>
          </cell>
        </row>
        <row r="90">
          <cell r="A90">
            <v>740014</v>
          </cell>
          <cell r="B90" t="str">
            <v>Prisp. delod. za ZZ za vojaške obv. na služenju voj.roka</v>
          </cell>
          <cell r="C90">
            <v>202</v>
          </cell>
        </row>
        <row r="91">
          <cell r="A91">
            <v>740015</v>
          </cell>
          <cell r="B91" t="str">
            <v xml:space="preserve">Prisp. delod. za pošk. pri delu in pokl. bolezni za vojaške obv. </v>
          </cell>
          <cell r="C91">
            <v>6</v>
          </cell>
        </row>
        <row r="93">
          <cell r="A93">
            <v>7401</v>
          </cell>
          <cell r="B93" t="str">
            <v>Prejeta sredstva iz proračunov lokalnih skupnosti</v>
          </cell>
          <cell r="C93">
            <v>316807</v>
          </cell>
        </row>
        <row r="94">
          <cell r="A94">
            <v>740102</v>
          </cell>
          <cell r="B94" t="str">
            <v>Prejeta sredstva iz občinskih proračunov - prispevki za ZZ dol. oseb</v>
          </cell>
          <cell r="C94">
            <v>316807</v>
          </cell>
        </row>
        <row r="96">
          <cell r="A96">
            <v>7402</v>
          </cell>
          <cell r="B96" t="str">
            <v>Prejeta sredstva iz skladov socialnega zavarovanja</v>
          </cell>
          <cell r="C96">
            <v>5433906</v>
          </cell>
        </row>
        <row r="97">
          <cell r="A97">
            <v>740202</v>
          </cell>
          <cell r="B97" t="str">
            <v>Prejeta sredstva iz ZPIZ iz naslova prispevka za ZZ upokojencev</v>
          </cell>
          <cell r="C97">
            <v>5221052</v>
          </cell>
        </row>
        <row r="98">
          <cell r="A98">
            <v>740204</v>
          </cell>
          <cell r="B98" t="str">
            <v>Prisp. delod. za ZZ nadom. boleznin</v>
          </cell>
          <cell r="C98">
            <v>22702</v>
          </cell>
        </row>
        <row r="99">
          <cell r="A99">
            <v>740207</v>
          </cell>
          <cell r="B99" t="str">
            <v>Prisp. delod. za ZZ nadom.iz inval.zavar.</v>
          </cell>
          <cell r="C99">
            <v>190152</v>
          </cell>
        </row>
        <row r="103">
          <cell r="A103" t="str">
            <v xml:space="preserve">II. </v>
          </cell>
          <cell r="B103" t="str">
            <v>SKUPAJ ODHODKI (40+41+42+49)</v>
          </cell>
          <cell r="C103">
            <v>31944013</v>
          </cell>
        </row>
        <row r="105">
          <cell r="A105">
            <v>40</v>
          </cell>
          <cell r="B105" t="str">
            <v>TEKOČI ODHODKI (400+401+402+403+404+409)</v>
          </cell>
          <cell r="C105">
            <v>839841</v>
          </cell>
        </row>
        <row r="107">
          <cell r="A107">
            <v>400</v>
          </cell>
          <cell r="B107" t="str">
            <v>PLAČE IN DRUGI IZDATKI ZAPOSLENIM</v>
          </cell>
          <cell r="C107">
            <v>351853</v>
          </cell>
        </row>
        <row r="108">
          <cell r="A108">
            <v>4000</v>
          </cell>
          <cell r="B108" t="str">
            <v>Plače in dodatki</v>
          </cell>
          <cell r="C108">
            <v>317519</v>
          </cell>
        </row>
        <row r="109">
          <cell r="A109">
            <v>4001</v>
          </cell>
          <cell r="B109" t="str">
            <v>Regres za letni dopust</v>
          </cell>
          <cell r="C109">
            <v>1366</v>
          </cell>
        </row>
        <row r="110">
          <cell r="A110">
            <v>4002</v>
          </cell>
          <cell r="B110" t="str">
            <v>Povračila in nadomestila</v>
          </cell>
          <cell r="C110">
            <v>23496</v>
          </cell>
        </row>
        <row r="111">
          <cell r="A111">
            <v>4003</v>
          </cell>
          <cell r="B111" t="str">
            <v>Sredstva za delovno uspešnost</v>
          </cell>
          <cell r="C111">
            <v>533</v>
          </cell>
        </row>
        <row r="112">
          <cell r="A112">
            <v>4004</v>
          </cell>
          <cell r="B112" t="str">
            <v>Sredstva za nadurno delo</v>
          </cell>
          <cell r="C112">
            <v>1051</v>
          </cell>
        </row>
        <row r="113">
          <cell r="A113">
            <v>4005</v>
          </cell>
          <cell r="B113" t="str">
            <v>Plače za delo nerezidentov po pogodbi</v>
          </cell>
          <cell r="C113">
            <v>0</v>
          </cell>
        </row>
        <row r="114">
          <cell r="A114">
            <v>4009</v>
          </cell>
          <cell r="B114" t="str">
            <v>Drugi izdatki zaposlenim</v>
          </cell>
          <cell r="C114">
            <v>7888</v>
          </cell>
        </row>
        <row r="116">
          <cell r="A116">
            <v>401</v>
          </cell>
          <cell r="B116" t="str">
            <v>PRISPEVKI DELODAJALCEV ZA SOCIALNO VARNOST</v>
          </cell>
          <cell r="C116">
            <v>59237</v>
          </cell>
        </row>
        <row r="117">
          <cell r="A117">
            <v>4010</v>
          </cell>
          <cell r="B117" t="str">
            <v>Prispevki za PIZ</v>
          </cell>
          <cell r="C117">
            <v>29088</v>
          </cell>
        </row>
        <row r="118">
          <cell r="A118">
            <v>4011</v>
          </cell>
          <cell r="B118" t="str">
            <v>Prispevek za ZZ</v>
          </cell>
          <cell r="C118">
            <v>22132</v>
          </cell>
        </row>
        <row r="119">
          <cell r="A119">
            <v>4012</v>
          </cell>
          <cell r="B119" t="str">
            <v>Prispevek za zaposlovanje</v>
          </cell>
          <cell r="C119">
            <v>193</v>
          </cell>
        </row>
        <row r="120">
          <cell r="A120">
            <v>4013</v>
          </cell>
          <cell r="B120" t="str">
            <v>Prispevek za starševsko varstvo</v>
          </cell>
          <cell r="C120">
            <v>417</v>
          </cell>
        </row>
        <row r="121">
          <cell r="A121">
            <v>4015</v>
          </cell>
          <cell r="B121" t="str">
            <v>Premije kolektivnega DPZ</v>
          </cell>
          <cell r="C121">
            <v>7407</v>
          </cell>
        </row>
        <row r="123">
          <cell r="A123">
            <v>402</v>
          </cell>
          <cell r="B123" t="str">
            <v>IZDATKI ZA BLAGO IN STORITVE</v>
          </cell>
          <cell r="C123">
            <v>396308</v>
          </cell>
        </row>
        <row r="124">
          <cell r="A124">
            <v>4020</v>
          </cell>
          <cell r="B124" t="str">
            <v>Pisarniški in splošni material in storitve</v>
          </cell>
          <cell r="C124">
            <v>44794</v>
          </cell>
        </row>
        <row r="125">
          <cell r="A125">
            <v>4021</v>
          </cell>
          <cell r="B125" t="str">
            <v>Posebni material in storitve</v>
          </cell>
          <cell r="C125">
            <v>1199</v>
          </cell>
        </row>
        <row r="126">
          <cell r="A126">
            <v>4022</v>
          </cell>
          <cell r="B126" t="str">
            <v>Energija, voda, komunalne storitve in komunikacije</v>
          </cell>
          <cell r="C126">
            <v>55986</v>
          </cell>
        </row>
        <row r="127">
          <cell r="A127">
            <v>4023</v>
          </cell>
          <cell r="B127" t="str">
            <v>Prevozni stroški in storitve</v>
          </cell>
          <cell r="C127">
            <v>1912</v>
          </cell>
        </row>
        <row r="128">
          <cell r="A128">
            <v>4024</v>
          </cell>
          <cell r="B128" t="str">
            <v>Izdatki za službena potovanja</v>
          </cell>
          <cell r="C128">
            <v>535</v>
          </cell>
        </row>
        <row r="129">
          <cell r="A129">
            <v>4025</v>
          </cell>
          <cell r="B129" t="str">
            <v>Tekoče vzdrževanje</v>
          </cell>
          <cell r="C129">
            <v>57595</v>
          </cell>
        </row>
        <row r="130">
          <cell r="A130">
            <v>4026</v>
          </cell>
          <cell r="B130" t="str">
            <v>Najemnine in zakupnine (leasing)</v>
          </cell>
          <cell r="C130">
            <v>74247</v>
          </cell>
        </row>
        <row r="131">
          <cell r="A131">
            <v>4027</v>
          </cell>
          <cell r="B131" t="str">
            <v>Kazni in odškodnine</v>
          </cell>
          <cell r="C131">
            <v>0</v>
          </cell>
        </row>
        <row r="132">
          <cell r="A132">
            <v>4028</v>
          </cell>
          <cell r="B132" t="str">
            <v>Davek na izplačane plače</v>
          </cell>
          <cell r="C132">
            <v>21124</v>
          </cell>
        </row>
        <row r="133">
          <cell r="A133">
            <v>4029</v>
          </cell>
          <cell r="B133" t="str">
            <v>Drugi operativni odhodki</v>
          </cell>
          <cell r="C133">
            <v>138916</v>
          </cell>
        </row>
        <row r="135">
          <cell r="A135">
            <v>403</v>
          </cell>
          <cell r="B135" t="str">
            <v>PLAČILA DOMAČIH OBRESTI</v>
          </cell>
          <cell r="C135">
            <v>32443</v>
          </cell>
        </row>
        <row r="137">
          <cell r="A137">
            <v>404</v>
          </cell>
          <cell r="B137" t="str">
            <v>PLAČILA TUJIH OBRESTI</v>
          </cell>
          <cell r="C137">
            <v>0</v>
          </cell>
        </row>
        <row r="139">
          <cell r="A139">
            <v>409</v>
          </cell>
          <cell r="B139" t="str">
            <v>REZERVE</v>
          </cell>
          <cell r="C139">
            <v>0</v>
          </cell>
        </row>
        <row r="141">
          <cell r="A141">
            <v>41</v>
          </cell>
          <cell r="B141" t="str">
            <v>TEKOČI TRANSFERI (411+412+413+414)</v>
          </cell>
          <cell r="C141">
            <v>31057270</v>
          </cell>
        </row>
        <row r="143">
          <cell r="A143">
            <v>411</v>
          </cell>
          <cell r="B143" t="str">
            <v>TRANSFERI POSAMEZNIKOM IN GOSPODINJSTVOM</v>
          </cell>
          <cell r="C143">
            <v>3154782</v>
          </cell>
        </row>
        <row r="145">
          <cell r="A145">
            <v>4116</v>
          </cell>
          <cell r="B145" t="str">
            <v>Boleznine</v>
          </cell>
          <cell r="C145">
            <v>2946472</v>
          </cell>
        </row>
        <row r="146">
          <cell r="A146">
            <v>411600</v>
          </cell>
          <cell r="B146" t="str">
            <v>Boleznine nad 30 dni, izplačane iz OZZ</v>
          </cell>
          <cell r="C146">
            <v>2094518</v>
          </cell>
        </row>
        <row r="147">
          <cell r="B147" t="str">
            <v>- od tega boleznine 1. btto</v>
          </cell>
          <cell r="C147">
            <v>1826367.3330500014</v>
          </cell>
        </row>
        <row r="148">
          <cell r="B148" t="str">
            <v>- od tega prisp. delodaj. za boleznine</v>
          </cell>
          <cell r="C148">
            <v>268150.66695000022</v>
          </cell>
        </row>
        <row r="149">
          <cell r="A149">
            <v>411699</v>
          </cell>
          <cell r="B149" t="str">
            <v>Druge boleznine</v>
          </cell>
          <cell r="C149">
            <v>851954</v>
          </cell>
        </row>
        <row r="150">
          <cell r="B150" t="str">
            <v>- od tega boleznine 1. btto</v>
          </cell>
          <cell r="C150">
            <v>742882.58915000036</v>
          </cell>
        </row>
        <row r="151">
          <cell r="B151" t="str">
            <v>- od tega prisp. delodaj. za boleznine</v>
          </cell>
          <cell r="C151">
            <v>109071.41084999999</v>
          </cell>
        </row>
        <row r="153">
          <cell r="A153">
            <v>4117</v>
          </cell>
          <cell r="B153" t="str">
            <v>Štipendije</v>
          </cell>
          <cell r="C153">
            <v>0</v>
          </cell>
        </row>
        <row r="155">
          <cell r="A155">
            <v>4119</v>
          </cell>
          <cell r="B155" t="str">
            <v>Drugi transferi posameznikom</v>
          </cell>
          <cell r="C155">
            <v>208310</v>
          </cell>
        </row>
        <row r="156">
          <cell r="A156">
            <v>411908</v>
          </cell>
          <cell r="B156" t="str">
            <v>Denarne nagrade in priznanja</v>
          </cell>
        </row>
        <row r="157">
          <cell r="A157">
            <v>411910</v>
          </cell>
          <cell r="B157" t="str">
            <v>Plačilo dnevnic, potnih in drugih stroškov v zvezi z zdravljenjem</v>
          </cell>
          <cell r="C157">
            <v>48089</v>
          </cell>
        </row>
        <row r="158">
          <cell r="A158">
            <v>411911</v>
          </cell>
          <cell r="B158" t="str">
            <v>Plačilo pogrebnin</v>
          </cell>
          <cell r="C158">
            <v>156310</v>
          </cell>
        </row>
        <row r="159">
          <cell r="A159">
            <v>411912</v>
          </cell>
          <cell r="B159" t="str">
            <v>Plačilo posmrtnin</v>
          </cell>
          <cell r="C159">
            <v>3911</v>
          </cell>
        </row>
        <row r="160">
          <cell r="A160">
            <v>411999</v>
          </cell>
          <cell r="B160" t="str">
            <v>Drugi transferi posameznikom in gospodinjstvom</v>
          </cell>
          <cell r="C160">
            <v>0</v>
          </cell>
        </row>
        <row r="162">
          <cell r="A162">
            <v>412</v>
          </cell>
          <cell r="B162" t="str">
            <v>TRANSFERI NEPROFITNIM ORGANIZACIJAM IN USTANOVAM</v>
          </cell>
          <cell r="C162">
            <v>24475</v>
          </cell>
        </row>
        <row r="164">
          <cell r="A164">
            <v>413</v>
          </cell>
          <cell r="B164" t="str">
            <v>DRUGI TEKOČI DOMAČI TRANSFERI</v>
          </cell>
          <cell r="C164">
            <v>27852725</v>
          </cell>
        </row>
        <row r="166">
          <cell r="A166">
            <v>4131</v>
          </cell>
          <cell r="B166" t="str">
            <v>Tekoči transferi v sklade socialnega zavarovanja</v>
          </cell>
          <cell r="C166">
            <v>55251</v>
          </cell>
        </row>
        <row r="167">
          <cell r="A167">
            <v>413102</v>
          </cell>
          <cell r="B167" t="str">
            <v>Prispevek v ZZZS za ZZ upokojencev, ki ga plačuje ZPIZ</v>
          </cell>
          <cell r="C167">
            <v>0</v>
          </cell>
        </row>
        <row r="168">
          <cell r="A168">
            <v>413110</v>
          </cell>
          <cell r="B168" t="str">
            <v>Prispevki za PIZ od nadomestil</v>
          </cell>
          <cell r="C168">
            <v>30710</v>
          </cell>
        </row>
        <row r="169">
          <cell r="A169">
            <v>413111</v>
          </cell>
          <cell r="B169" t="str">
            <v>Prispevki za ZZ od nadomestil</v>
          </cell>
          <cell r="C169">
            <v>24541</v>
          </cell>
        </row>
        <row r="170">
          <cell r="A170">
            <v>413199</v>
          </cell>
          <cell r="B170" t="str">
            <v>Drugi tekoči transferi v sklade socialnega zavarovanja</v>
          </cell>
          <cell r="C170">
            <v>0</v>
          </cell>
        </row>
        <row r="172">
          <cell r="A172">
            <v>4133</v>
          </cell>
          <cell r="B172" t="str">
            <v>Tekoči transferi v javne zavode</v>
          </cell>
          <cell r="C172">
            <v>23888743.5</v>
          </cell>
        </row>
        <row r="173">
          <cell r="A173">
            <v>413300</v>
          </cell>
          <cell r="B173" t="str">
            <v>Sredstva za plače</v>
          </cell>
          <cell r="C173">
            <v>9446244</v>
          </cell>
        </row>
        <row r="174">
          <cell r="A174">
            <v>4133001</v>
          </cell>
          <cell r="B174" t="str">
            <v>- osnovna zdravstvena dejavnost</v>
          </cell>
        </row>
        <row r="175">
          <cell r="A175">
            <v>4133002</v>
          </cell>
          <cell r="B175" t="str">
            <v>- spec. ambulantna in bolnišnična dejavnost</v>
          </cell>
        </row>
        <row r="176">
          <cell r="A176">
            <v>4133003</v>
          </cell>
          <cell r="B176" t="str">
            <v>- zdravilišča</v>
          </cell>
        </row>
        <row r="177">
          <cell r="A177">
            <v>4133005</v>
          </cell>
          <cell r="B177" t="str">
            <v>- socialni zavodi</v>
          </cell>
        </row>
        <row r="178">
          <cell r="A178">
            <v>413301</v>
          </cell>
          <cell r="B178" t="str">
            <v>Sredstva za prispevke delodajalca</v>
          </cell>
          <cell r="C178">
            <v>2060829</v>
          </cell>
        </row>
        <row r="179">
          <cell r="A179">
            <v>4133011</v>
          </cell>
          <cell r="B179" t="str">
            <v>- osnovna zdravstvena dejavnost</v>
          </cell>
        </row>
        <row r="180">
          <cell r="A180">
            <v>4133012</v>
          </cell>
          <cell r="B180" t="str">
            <v>- spec. ambulantna in bolnišnična dejavnost</v>
          </cell>
        </row>
        <row r="181">
          <cell r="A181">
            <v>4133013</v>
          </cell>
          <cell r="B181" t="str">
            <v>- zdravilišča</v>
          </cell>
        </row>
        <row r="182">
          <cell r="A182">
            <v>4133015</v>
          </cell>
          <cell r="B182" t="str">
            <v>- socialni zavodi</v>
          </cell>
        </row>
        <row r="183">
          <cell r="A183">
            <v>413302</v>
          </cell>
          <cell r="B183" t="str">
            <v>Sredstva za izdatke za blago in storitve</v>
          </cell>
          <cell r="C183">
            <v>7691708.5</v>
          </cell>
        </row>
        <row r="184">
          <cell r="A184">
            <v>4133021</v>
          </cell>
          <cell r="B184" t="str">
            <v>- osnovna zdravstvena dejavnost</v>
          </cell>
        </row>
        <row r="185">
          <cell r="A185">
            <v>4133022</v>
          </cell>
          <cell r="B185" t="str">
            <v>- spec. ambulantna in bolnišnična dejavnost</v>
          </cell>
        </row>
        <row r="186">
          <cell r="A186">
            <v>4133023</v>
          </cell>
          <cell r="B186" t="str">
            <v>- zdravilišča</v>
          </cell>
        </row>
        <row r="187">
          <cell r="A187">
            <v>4133025</v>
          </cell>
          <cell r="B187" t="str">
            <v>- socialni zavodi</v>
          </cell>
        </row>
        <row r="188">
          <cell r="A188">
            <v>413303</v>
          </cell>
          <cell r="B188" t="str">
            <v>Izdatki za zdravila</v>
          </cell>
          <cell r="C188">
            <v>3823665</v>
          </cell>
        </row>
        <row r="189">
          <cell r="A189">
            <v>413304</v>
          </cell>
          <cell r="B189" t="str">
            <v>Izdatki za ortopedske pripomočke</v>
          </cell>
          <cell r="C189">
            <v>254350</v>
          </cell>
        </row>
        <row r="190">
          <cell r="A190">
            <v>413305</v>
          </cell>
          <cell r="B190" t="str">
            <v>Izdatki za cepiva, transfuzijo krvi in sanitetni material</v>
          </cell>
          <cell r="C190">
            <v>279389</v>
          </cell>
        </row>
        <row r="191">
          <cell r="A191">
            <v>413306</v>
          </cell>
          <cell r="B191" t="str">
            <v>Konvencije</v>
          </cell>
          <cell r="C191">
            <v>56151</v>
          </cell>
        </row>
        <row r="192">
          <cell r="A192">
            <v>413310</v>
          </cell>
          <cell r="B192" t="str">
            <v>Za premije kolektivnega dodatnega pokojninskega zavarovanja</v>
          </cell>
          <cell r="C192">
            <v>276407</v>
          </cell>
        </row>
        <row r="193">
          <cell r="A193">
            <v>4133101</v>
          </cell>
          <cell r="B193" t="str">
            <v>- osnovna zdravstvena dejavnost</v>
          </cell>
        </row>
        <row r="194">
          <cell r="A194">
            <v>4133102</v>
          </cell>
          <cell r="B194" t="str">
            <v>- spec. ambulantna in bolnišnična dejavnost</v>
          </cell>
        </row>
        <row r="195">
          <cell r="A195">
            <v>4133103</v>
          </cell>
          <cell r="B195" t="str">
            <v>- zdravilišča</v>
          </cell>
        </row>
        <row r="196">
          <cell r="A196">
            <v>4133105</v>
          </cell>
          <cell r="B196" t="str">
            <v>- socialni zavodi</v>
          </cell>
        </row>
        <row r="198">
          <cell r="A198">
            <v>4134</v>
          </cell>
          <cell r="B198" t="str">
            <v>Tekoči transferi v državni proračun</v>
          </cell>
          <cell r="C198">
            <v>536</v>
          </cell>
        </row>
        <row r="199">
          <cell r="A199">
            <v>413404</v>
          </cell>
          <cell r="B199" t="str">
            <v>Prispevki za zapos. od nadomestil</v>
          </cell>
          <cell r="C199">
            <v>189</v>
          </cell>
        </row>
        <row r="200">
          <cell r="A200">
            <v>413405</v>
          </cell>
          <cell r="B200" t="str">
            <v>Prisp. za porod. varst. od nadomest</v>
          </cell>
          <cell r="C200">
            <v>347</v>
          </cell>
        </row>
        <row r="202">
          <cell r="A202">
            <v>4135</v>
          </cell>
          <cell r="B202" t="str">
            <v>Tek. plačila drugim izvajal. javnih služb, ki niso posre.pror.uporabniki</v>
          </cell>
          <cell r="C202">
            <v>3908194</v>
          </cell>
        </row>
        <row r="203">
          <cell r="A203">
            <v>413500</v>
          </cell>
          <cell r="B203" t="str">
            <v>Tek. plačila drugim izvajal. javnih služb, ki niso posre.pror.uporabniki</v>
          </cell>
          <cell r="C203">
            <v>2513287</v>
          </cell>
        </row>
        <row r="204">
          <cell r="A204">
            <v>4135001</v>
          </cell>
          <cell r="B204" t="str">
            <v>- osnovna zdravstvena dejavnost</v>
          </cell>
          <cell r="C204">
            <v>1395551</v>
          </cell>
        </row>
        <row r="205">
          <cell r="A205">
            <v>4135002</v>
          </cell>
          <cell r="B205" t="str">
            <v>- spec. ambulantna in bolnišnična dejavnost</v>
          </cell>
          <cell r="C205">
            <v>614204</v>
          </cell>
        </row>
        <row r="206">
          <cell r="A206">
            <v>4135003</v>
          </cell>
          <cell r="B206" t="str">
            <v>- zdravilišča</v>
          </cell>
          <cell r="C206">
            <v>391100</v>
          </cell>
        </row>
        <row r="207">
          <cell r="A207">
            <v>4135005</v>
          </cell>
          <cell r="B207" t="str">
            <v>- socialni zavodi</v>
          </cell>
          <cell r="C207">
            <v>2576</v>
          </cell>
        </row>
        <row r="208">
          <cell r="A208">
            <v>4135006</v>
          </cell>
          <cell r="B208" t="str">
            <v>- posebne pravice iz OZZ</v>
          </cell>
          <cell r="C208">
            <v>109856</v>
          </cell>
        </row>
        <row r="209">
          <cell r="A209">
            <v>413501</v>
          </cell>
          <cell r="B209" t="str">
            <v>Za zdravila</v>
          </cell>
          <cell r="C209">
            <v>855224</v>
          </cell>
        </row>
        <row r="210">
          <cell r="A210">
            <v>413502</v>
          </cell>
          <cell r="B210" t="str">
            <v>Za ortopedske pripomočke</v>
          </cell>
          <cell r="C210">
            <v>539683</v>
          </cell>
        </row>
        <row r="211">
          <cell r="A211">
            <v>413503</v>
          </cell>
          <cell r="B211" t="str">
            <v>Za cepiva, transfuzijo krvi in sanitetni material</v>
          </cell>
        </row>
        <row r="213">
          <cell r="A213">
            <v>414</v>
          </cell>
          <cell r="B213" t="str">
            <v>TEKOČI TRANSFERI V TUJINO</v>
          </cell>
          <cell r="C213">
            <v>25288</v>
          </cell>
        </row>
        <row r="215">
          <cell r="A215">
            <v>4142</v>
          </cell>
          <cell r="B215" t="str">
            <v>Tekoči transferi neprofitnim organizacijam v tujini</v>
          </cell>
          <cell r="C215">
            <v>25288</v>
          </cell>
        </row>
        <row r="216">
          <cell r="A216">
            <v>414200</v>
          </cell>
          <cell r="B216" t="str">
            <v>Za zdravljenje v tujini</v>
          </cell>
          <cell r="C216">
            <v>23690</v>
          </cell>
        </row>
        <row r="217">
          <cell r="A217">
            <v>414201</v>
          </cell>
          <cell r="B217" t="str">
            <v>Iz naslova konvencij z drugimi državami</v>
          </cell>
          <cell r="C217">
            <v>1598</v>
          </cell>
        </row>
        <row r="219">
          <cell r="A219">
            <v>4143</v>
          </cell>
          <cell r="B219" t="str">
            <v>Drugi tekoči transferi v tujino</v>
          </cell>
          <cell r="C219">
            <v>0</v>
          </cell>
        </row>
        <row r="221">
          <cell r="A221">
            <v>42</v>
          </cell>
          <cell r="B221" t="str">
            <v xml:space="preserve">INVESTICIJSKI ODHODKI </v>
          </cell>
          <cell r="C221">
            <v>46902</v>
          </cell>
        </row>
        <row r="223">
          <cell r="A223">
            <v>420</v>
          </cell>
          <cell r="B223" t="str">
            <v>NAKUP IN GRADNJA OSNOVNIH SREDSTEV</v>
          </cell>
          <cell r="C223">
            <v>46902</v>
          </cell>
        </row>
        <row r="225">
          <cell r="A225">
            <v>49</v>
          </cell>
          <cell r="B225" t="str">
            <v>PRENOS ODHODKOV IN DRUGIH IZDATKOV</v>
          </cell>
          <cell r="C225">
            <v>0</v>
          </cell>
        </row>
        <row r="227">
          <cell r="A227">
            <v>498</v>
          </cell>
          <cell r="B227" t="str">
            <v>EVIDENČNI PROMET ODHODKOV V BREME REZERVNEGA SKLADA</v>
          </cell>
        </row>
        <row r="229">
          <cell r="A229" t="str">
            <v>III.</v>
          </cell>
          <cell r="B229" t="str">
            <v>PRESEŽEK/PRIMANJKLJAJ   (I. - II.)</v>
          </cell>
          <cell r="C229">
            <v>478216</v>
          </cell>
        </row>
        <row r="230">
          <cell r="B230" t="str">
            <v>(SKUPAJ PRIHODKI MINUS SKUPAJ ODHODKI)</v>
          </cell>
        </row>
        <row r="234">
          <cell r="A234" t="str">
            <v>B.  RAČUN FINANČNIH TERJATEV IN NALOŽB :</v>
          </cell>
        </row>
        <row r="236">
          <cell r="A236" t="str">
            <v>IV.</v>
          </cell>
          <cell r="B236" t="str">
            <v>PREJ. VRAČ. DANIH POSOJIL, PROD. KAP.DEL. (750+751)</v>
          </cell>
          <cell r="C236">
            <v>442</v>
          </cell>
        </row>
        <row r="238">
          <cell r="A238">
            <v>750</v>
          </cell>
          <cell r="B238" t="str">
            <v>PREJETA VRAČILA DANIH POSOJIL</v>
          </cell>
          <cell r="C238">
            <v>442</v>
          </cell>
        </row>
        <row r="239">
          <cell r="A239">
            <v>7500</v>
          </cell>
          <cell r="B239" t="str">
            <v>Prejeta vračila danih posojil - od posameznikov in zasebnikov</v>
          </cell>
          <cell r="C239">
            <v>442</v>
          </cell>
        </row>
        <row r="240">
          <cell r="A240">
            <v>7505</v>
          </cell>
          <cell r="B240" t="str">
            <v>Prejeta vračila danih posojil - od občin</v>
          </cell>
          <cell r="C240">
            <v>0</v>
          </cell>
        </row>
        <row r="241">
          <cell r="A241">
            <v>7507</v>
          </cell>
          <cell r="B241" t="str">
            <v>Prejeta vračila danih posojil - državnemu proračunu</v>
          </cell>
          <cell r="C241">
            <v>0</v>
          </cell>
        </row>
        <row r="243">
          <cell r="A243">
            <v>751</v>
          </cell>
          <cell r="B243" t="str">
            <v>PRODAJA KAPITALSKIH DELEŽEV</v>
          </cell>
          <cell r="C243">
            <v>0</v>
          </cell>
        </row>
        <row r="244">
          <cell r="A244">
            <v>7512</v>
          </cell>
          <cell r="B244" t="str">
            <v>Sredstva, pridobljena s prodajo kapitalskih deležev v privatnih podjetjih</v>
          </cell>
          <cell r="C244">
            <v>0</v>
          </cell>
        </row>
        <row r="246">
          <cell r="A246" t="str">
            <v>V.</v>
          </cell>
          <cell r="B246" t="str">
            <v>DANA POSOJILA, POVEČANJE KAPIT. DEL. (440+441)</v>
          </cell>
          <cell r="C246">
            <v>0</v>
          </cell>
        </row>
        <row r="248">
          <cell r="A248">
            <v>440</v>
          </cell>
          <cell r="B248" t="str">
            <v>DANA POSOJILA</v>
          </cell>
          <cell r="C248">
            <v>0</v>
          </cell>
        </row>
        <row r="249">
          <cell r="A249">
            <v>4400</v>
          </cell>
          <cell r="B249" t="str">
            <v>Dana posojila posameznikom in zasebnikom</v>
          </cell>
          <cell r="C249">
            <v>0</v>
          </cell>
        </row>
        <row r="250">
          <cell r="A250">
            <v>4405</v>
          </cell>
          <cell r="B250" t="str">
            <v>Dana posojila občinam</v>
          </cell>
          <cell r="C250">
            <v>0</v>
          </cell>
        </row>
        <row r="251">
          <cell r="A251">
            <v>4407</v>
          </cell>
          <cell r="B251" t="str">
            <v>Dana posojila državnemu proračunu</v>
          </cell>
          <cell r="C251">
            <v>0</v>
          </cell>
        </row>
        <row r="253">
          <cell r="A253">
            <v>441</v>
          </cell>
          <cell r="B253" t="str">
            <v>POVEČANJE KAPITALSKIH DELEŽEV IN NALOŽB</v>
          </cell>
          <cell r="C253">
            <v>0</v>
          </cell>
        </row>
        <row r="255">
          <cell r="A255" t="str">
            <v>VI.</v>
          </cell>
          <cell r="B255" t="str">
            <v>PREJETA - DANA POSOJILA, SPREM. KAP. DEL. (IV. - V.)</v>
          </cell>
          <cell r="C255">
            <v>442</v>
          </cell>
        </row>
        <row r="259">
          <cell r="A259" t="str">
            <v>C.  RAČUN FINANCIRANJA :</v>
          </cell>
        </row>
        <row r="261">
          <cell r="A261" t="str">
            <v>VII.</v>
          </cell>
          <cell r="B261" t="str">
            <v>ZADOLŽEVANJE</v>
          </cell>
          <cell r="C261">
            <v>-504000</v>
          </cell>
        </row>
        <row r="263">
          <cell r="A263">
            <v>500</v>
          </cell>
          <cell r="B263" t="str">
            <v>DOMAČE ZADOLŽEVANJE</v>
          </cell>
          <cell r="C263">
            <v>-504000</v>
          </cell>
        </row>
        <row r="264">
          <cell r="A264">
            <v>5001</v>
          </cell>
          <cell r="B264" t="str">
            <v>Najeti krediti pri poslovnih bankah</v>
          </cell>
          <cell r="C264">
            <v>0</v>
          </cell>
        </row>
        <row r="265">
          <cell r="A265">
            <v>5002</v>
          </cell>
          <cell r="B265" t="str">
            <v>Najeti krediti pri drugih finančnih institucijah</v>
          </cell>
          <cell r="C265">
            <v>0</v>
          </cell>
        </row>
        <row r="266">
          <cell r="A266">
            <v>5003</v>
          </cell>
          <cell r="B266" t="str">
            <v>Najeti krediti pri drugih domačih kreditodajalcih</v>
          </cell>
          <cell r="C266">
            <v>-504000</v>
          </cell>
        </row>
        <row r="268">
          <cell r="A268" t="str">
            <v>VIII.</v>
          </cell>
          <cell r="B268" t="str">
            <v>ODPLAČILA DOLGA</v>
          </cell>
          <cell r="C268">
            <v>0</v>
          </cell>
        </row>
        <row r="270">
          <cell r="A270">
            <v>550</v>
          </cell>
          <cell r="B270" t="str">
            <v>ODPLAČILA DOMAČEGA DOLGA</v>
          </cell>
          <cell r="C270">
            <v>0</v>
          </cell>
        </row>
        <row r="271">
          <cell r="A271">
            <v>5501</v>
          </cell>
          <cell r="B271" t="str">
            <v>Odplačila kreditov poslovnim bankam</v>
          </cell>
          <cell r="C271">
            <v>0</v>
          </cell>
        </row>
        <row r="272">
          <cell r="A272">
            <v>5502</v>
          </cell>
          <cell r="B272" t="str">
            <v>Odplačila kreditov drugim finančnim institucijam</v>
          </cell>
          <cell r="C272">
            <v>0</v>
          </cell>
        </row>
        <row r="273">
          <cell r="A273">
            <v>5503</v>
          </cell>
          <cell r="B273" t="str">
            <v>Odplačila kreditov drugim domačim kreditodajalcem</v>
          </cell>
          <cell r="C273">
            <v>0</v>
          </cell>
        </row>
        <row r="276">
          <cell r="A276" t="str">
            <v>IX</v>
          </cell>
          <cell r="B276" t="str">
            <v>NETO ZADOLŽEVANJE   (VII. - VIII.)</v>
          </cell>
          <cell r="C276">
            <v>-504000</v>
          </cell>
        </row>
        <row r="278">
          <cell r="A278" t="str">
            <v>X</v>
          </cell>
          <cell r="B278" t="str">
            <v>POVEČ./ZMANJ. SRED. NA RAČUNIH (I+IV+VII-II-V-VIII)</v>
          </cell>
          <cell r="C278">
            <v>-25342</v>
          </cell>
        </row>
        <row r="280">
          <cell r="A280" t="str">
            <v>XII.</v>
          </cell>
          <cell r="B280" t="str">
            <v>STANJE SRED. NA RAČ. ZAV. KONEC PRET. MESECA</v>
          </cell>
          <cell r="C280">
            <v>2</v>
          </cell>
        </row>
      </sheetData>
      <sheetData sheetId="10">
        <row r="1">
          <cell r="A1" t="str">
            <v>Zavod za zdravstveno zavarovanje Slovenije</v>
          </cell>
        </row>
        <row r="4">
          <cell r="A4" t="str">
            <v xml:space="preserve">A.  BILANCA PRIHODKOV IN ODHODKOV </v>
          </cell>
          <cell r="C4" t="str">
            <v>September</v>
          </cell>
        </row>
        <row r="5">
          <cell r="C5">
            <v>2004</v>
          </cell>
        </row>
        <row r="8">
          <cell r="A8" t="str">
            <v>I.</v>
          </cell>
          <cell r="B8" t="str">
            <v>SKUPAJ PRIHODKI (70+71+72+73+74)</v>
          </cell>
          <cell r="C8">
            <v>33063579</v>
          </cell>
        </row>
        <row r="10">
          <cell r="B10" t="str">
            <v>TEKOČI PRIHODKI (70+71)</v>
          </cell>
          <cell r="C10">
            <v>26927522</v>
          </cell>
        </row>
        <row r="12">
          <cell r="A12">
            <v>70</v>
          </cell>
          <cell r="B12" t="str">
            <v>DAVČNI PRIHODKI (DAVKI IN PRISPEVKI)</v>
          </cell>
          <cell r="C12">
            <v>26402311</v>
          </cell>
        </row>
        <row r="14">
          <cell r="A14">
            <v>701</v>
          </cell>
          <cell r="B14" t="str">
            <v>PRISPEVKI ZA SOCIALNO VARNOST</v>
          </cell>
          <cell r="C14">
            <v>26402311</v>
          </cell>
        </row>
        <row r="16">
          <cell r="A16">
            <v>7010</v>
          </cell>
          <cell r="B16" t="str">
            <v>Prispevki zaposlenih</v>
          </cell>
          <cell r="C16">
            <v>11599920</v>
          </cell>
        </row>
        <row r="17">
          <cell r="A17">
            <v>701006</v>
          </cell>
          <cell r="B17" t="str">
            <v>Prispevek za ZZ - od zaposlenih pri pravnih osebah</v>
          </cell>
          <cell r="C17">
            <v>10960364</v>
          </cell>
        </row>
        <row r="18">
          <cell r="A18">
            <v>701007</v>
          </cell>
          <cell r="B18" t="str">
            <v>Prispevek za ZZ - od zaposlenih pri fizičnih osebah</v>
          </cell>
          <cell r="C18">
            <v>636448</v>
          </cell>
        </row>
        <row r="19">
          <cell r="A19">
            <v>701008</v>
          </cell>
          <cell r="B19" t="str">
            <v>Prispevek za ZZ - od zaposlenih pri tujem delodajalcu</v>
          </cell>
          <cell r="C19">
            <v>3108</v>
          </cell>
        </row>
        <row r="21">
          <cell r="A21">
            <v>7011</v>
          </cell>
          <cell r="B21" t="str">
            <v>Prispevki delodajalcev</v>
          </cell>
          <cell r="C21">
            <v>12902469</v>
          </cell>
        </row>
        <row r="22">
          <cell r="A22">
            <v>701109</v>
          </cell>
          <cell r="B22" t="str">
            <v>Prispevek za ZZ - za zaposlene pri pravnih osebah</v>
          </cell>
          <cell r="C22">
            <v>11292235</v>
          </cell>
        </row>
        <row r="23">
          <cell r="A23">
            <v>701110</v>
          </cell>
          <cell r="B23" t="str">
            <v>Prispevek za poškodbe pri delu in poklicne bolezni</v>
          </cell>
          <cell r="C23">
            <v>1032988</v>
          </cell>
        </row>
        <row r="24">
          <cell r="A24">
            <v>701113</v>
          </cell>
          <cell r="B24" t="str">
            <v>Prispevek za ZZ za zaposlene pri fizičnih osebah</v>
          </cell>
          <cell r="C24">
            <v>577246</v>
          </cell>
        </row>
        <row r="26">
          <cell r="A26">
            <v>7012</v>
          </cell>
          <cell r="B26" t="str">
            <v>Prispevki samozaposlenih</v>
          </cell>
          <cell r="C26">
            <v>1355385</v>
          </cell>
        </row>
        <row r="27">
          <cell r="A27">
            <v>701207</v>
          </cell>
          <cell r="B27" t="str">
            <v>Prispevek za ZZ - kmetov, od katastrskega dohodka</v>
          </cell>
          <cell r="C27">
            <v>33881</v>
          </cell>
        </row>
        <row r="28">
          <cell r="A28">
            <v>701208</v>
          </cell>
          <cell r="B28" t="str">
            <v>Prispevek za ZZ - kmetov, od osnove za pokojninsko in invalidsko zav.</v>
          </cell>
          <cell r="C28">
            <v>18133</v>
          </cell>
        </row>
        <row r="29">
          <cell r="A29">
            <v>701209</v>
          </cell>
          <cell r="B29" t="str">
            <v>Prispevek za ZZ - oseb, ki plačujejo prispevek v pavšalu</v>
          </cell>
          <cell r="C29">
            <v>8984</v>
          </cell>
        </row>
        <row r="30">
          <cell r="A30">
            <v>701210</v>
          </cell>
          <cell r="B30" t="str">
            <v>Prispevek za ZZ - oseb, ki niso zavarovane iz drugih naslovov</v>
          </cell>
          <cell r="C30">
            <v>71101</v>
          </cell>
        </row>
        <row r="31">
          <cell r="A31">
            <v>701211</v>
          </cell>
          <cell r="B31" t="str">
            <v>Prispevek za poškodbe pri delu in poklicne bolezni kmetov</v>
          </cell>
          <cell r="C31">
            <v>7555</v>
          </cell>
        </row>
        <row r="32">
          <cell r="A32">
            <v>701212</v>
          </cell>
          <cell r="B32" t="str">
            <v>Pavšal za poškodbe pri delu in poklicne bolezni</v>
          </cell>
          <cell r="C32">
            <v>70423</v>
          </cell>
        </row>
        <row r="33">
          <cell r="A33">
            <v>701213</v>
          </cell>
          <cell r="B33" t="str">
            <v>Prispevek za ZZ - oseb, ki sam. opr. dej. - od zavarovalne osnove</v>
          </cell>
          <cell r="C33">
            <v>623005</v>
          </cell>
        </row>
        <row r="34">
          <cell r="A34">
            <v>701214</v>
          </cell>
          <cell r="B34" t="str">
            <v>Prispevek za ZZ - oseb, ki sam. opr. dej. - iz zavarovalne osnove</v>
          </cell>
          <cell r="C34">
            <v>522303</v>
          </cell>
        </row>
        <row r="36">
          <cell r="A36">
            <v>7013</v>
          </cell>
          <cell r="B36" t="str">
            <v>Ostali prispevki za socialno varnost</v>
          </cell>
          <cell r="C36">
            <v>544537</v>
          </cell>
        </row>
        <row r="37">
          <cell r="A37">
            <v>701303</v>
          </cell>
          <cell r="B37" t="str">
            <v>Zamudne obresti iz naslova prispevkov za ZZ</v>
          </cell>
          <cell r="C37">
            <v>113064</v>
          </cell>
        </row>
        <row r="38">
          <cell r="A38">
            <v>701304</v>
          </cell>
          <cell r="B38" t="str">
            <v>Pozneje plačani odloženi prispevki za socialno varnost</v>
          </cell>
          <cell r="C38">
            <v>0</v>
          </cell>
        </row>
        <row r="39">
          <cell r="A39">
            <v>701305</v>
          </cell>
          <cell r="B39" t="str">
            <v>Pozneje plačani ukinjeni prispevki za socialno varnost</v>
          </cell>
          <cell r="C39">
            <v>74483</v>
          </cell>
        </row>
        <row r="40">
          <cell r="A40">
            <v>701310</v>
          </cell>
          <cell r="B40" t="str">
            <v>Prisp. deloj. za ZZ nadom za porod.</v>
          </cell>
          <cell r="C40">
            <v>211991</v>
          </cell>
        </row>
        <row r="41">
          <cell r="A41">
            <v>701314</v>
          </cell>
          <cell r="B41" t="str">
            <v>Prisp. deloj. za ZZ nadom. za boleznin</v>
          </cell>
          <cell r="C41">
            <v>21848</v>
          </cell>
        </row>
        <row r="42">
          <cell r="A42">
            <v>701318</v>
          </cell>
          <cell r="B42" t="str">
            <v>Prisp. deloj. za ZZ nadom. za brezpos.</v>
          </cell>
          <cell r="C42">
            <v>123151</v>
          </cell>
        </row>
        <row r="43">
          <cell r="A43">
            <v>701320</v>
          </cell>
          <cell r="B43" t="str">
            <v>Prisp. deloj. za ZZ nadom. za inval.</v>
          </cell>
          <cell r="C43">
            <v>0</v>
          </cell>
        </row>
        <row r="45">
          <cell r="A45">
            <v>71</v>
          </cell>
          <cell r="B45" t="str">
            <v>NEDAVČNI PRIHODKI (710+712+713+714)</v>
          </cell>
          <cell r="C45">
            <v>525211</v>
          </cell>
        </row>
        <row r="47">
          <cell r="A47">
            <v>710</v>
          </cell>
          <cell r="B47" t="str">
            <v>UDELEŽBA NA DOBIČKU IN DOHODKI OD PREMOŽENJA</v>
          </cell>
          <cell r="C47">
            <v>15482</v>
          </cell>
        </row>
        <row r="48">
          <cell r="A48">
            <v>7100</v>
          </cell>
          <cell r="B48" t="str">
            <v>Udeležba na dobičku jav. podjetij in jav. finančnih institucij</v>
          </cell>
          <cell r="C48">
            <v>0</v>
          </cell>
        </row>
        <row r="49">
          <cell r="A49">
            <v>7101</v>
          </cell>
          <cell r="B49" t="str">
            <v>Prihodki od udeležbe na dobičku drugih podjetij in finan. inst.</v>
          </cell>
          <cell r="C49">
            <v>0</v>
          </cell>
        </row>
        <row r="50">
          <cell r="A50">
            <v>7102</v>
          </cell>
          <cell r="B50" t="str">
            <v xml:space="preserve">Prihodki od obresti </v>
          </cell>
          <cell r="C50">
            <v>7652</v>
          </cell>
        </row>
        <row r="51">
          <cell r="A51">
            <v>7103</v>
          </cell>
          <cell r="B51" t="str">
            <v>Prihodki od premoženja</v>
          </cell>
          <cell r="C51">
            <v>7830</v>
          </cell>
        </row>
        <row r="53">
          <cell r="A53">
            <v>712</v>
          </cell>
          <cell r="B53" t="str">
            <v>DENARNE KAZNI</v>
          </cell>
          <cell r="C53">
            <v>2319</v>
          </cell>
        </row>
        <row r="54">
          <cell r="A54">
            <v>7120</v>
          </cell>
          <cell r="B54" t="str">
            <v>Denarne kazni</v>
          </cell>
          <cell r="C54">
            <v>2319</v>
          </cell>
        </row>
        <row r="56">
          <cell r="A56">
            <v>713</v>
          </cell>
          <cell r="B56" t="str">
            <v>PRIHODKI OD PRODAJE BLAGA IN STORITEV</v>
          </cell>
          <cell r="C56">
            <v>89218</v>
          </cell>
        </row>
        <row r="57">
          <cell r="A57">
            <v>7130</v>
          </cell>
          <cell r="B57" t="str">
            <v>Prihodki od prodaje blaga in storitev</v>
          </cell>
          <cell r="C57">
            <v>89218</v>
          </cell>
        </row>
        <row r="59">
          <cell r="A59">
            <v>714</v>
          </cell>
          <cell r="B59" t="str">
            <v>DRUGI NEDAVČNI PRIHODKI</v>
          </cell>
          <cell r="C59">
            <v>418192</v>
          </cell>
        </row>
        <row r="60">
          <cell r="A60">
            <v>7141</v>
          </cell>
          <cell r="B60" t="str">
            <v>Drugi nedavčni prihodki</v>
          </cell>
          <cell r="C60">
            <v>418192</v>
          </cell>
        </row>
        <row r="61">
          <cell r="A61">
            <v>714100</v>
          </cell>
          <cell r="B61" t="str">
            <v>Drugi nedavčni prihodki</v>
          </cell>
          <cell r="C61">
            <v>-1919</v>
          </cell>
        </row>
        <row r="62">
          <cell r="A62">
            <v>714103</v>
          </cell>
          <cell r="B62" t="str">
            <v>Prihodki iz naslova konvencij z drugimi državami</v>
          </cell>
          <cell r="C62">
            <v>40485</v>
          </cell>
        </row>
        <row r="63">
          <cell r="A63">
            <v>714104</v>
          </cell>
          <cell r="B63" t="str">
            <v>Prihodki iz naslova regresnih zahtevkov</v>
          </cell>
          <cell r="C63">
            <v>379422</v>
          </cell>
        </row>
        <row r="64">
          <cell r="A64">
            <v>714199</v>
          </cell>
          <cell r="B64" t="str">
            <v>Drugi izredni nedavčni prihodki</v>
          </cell>
          <cell r="C64">
            <v>204</v>
          </cell>
        </row>
        <row r="66">
          <cell r="A66">
            <v>72</v>
          </cell>
          <cell r="B66" t="str">
            <v>KAPITALSKI PRIHODKI (720+722)</v>
          </cell>
          <cell r="C66">
            <v>2682</v>
          </cell>
        </row>
        <row r="68">
          <cell r="A68">
            <v>720</v>
          </cell>
          <cell r="B68" t="str">
            <v>PRIHODKI OD PRODAJE OSNOVNIH SREDSTEV</v>
          </cell>
          <cell r="C68">
            <v>2682</v>
          </cell>
        </row>
        <row r="69">
          <cell r="A69">
            <v>7200</v>
          </cell>
          <cell r="B69" t="str">
            <v>Prihodki od prodaje zgradb in prostorov</v>
          </cell>
          <cell r="C69">
            <v>343</v>
          </cell>
        </row>
        <row r="70">
          <cell r="A70">
            <v>7201</v>
          </cell>
          <cell r="B70" t="str">
            <v>Prihodki od prodaje prevoznih sredstev</v>
          </cell>
          <cell r="C70">
            <v>2339</v>
          </cell>
        </row>
        <row r="71">
          <cell r="A71">
            <v>7202</v>
          </cell>
          <cell r="B71" t="str">
            <v>Prihodki od prodaje opreme</v>
          </cell>
          <cell r="C71">
            <v>0</v>
          </cell>
        </row>
        <row r="72">
          <cell r="A72">
            <v>7203</v>
          </cell>
          <cell r="B72" t="str">
            <v>Prihodki od prodaje drugih osnovnih sredstev</v>
          </cell>
          <cell r="C72">
            <v>0</v>
          </cell>
        </row>
        <row r="74">
          <cell r="A74">
            <v>722</v>
          </cell>
          <cell r="B74" t="str">
            <v>PRIHODKI OD PRODAJE ZEMLJIŠČ IN NEOPREDM. DOLG. SRED.</v>
          </cell>
          <cell r="C74">
            <v>0</v>
          </cell>
        </row>
        <row r="76">
          <cell r="A76">
            <v>73</v>
          </cell>
          <cell r="B76" t="str">
            <v>PREJETE DONACIJE (730+731)</v>
          </cell>
          <cell r="C76">
            <v>6000</v>
          </cell>
        </row>
        <row r="78">
          <cell r="A78">
            <v>730</v>
          </cell>
          <cell r="B78" t="str">
            <v>PREJETE DONACIJE IZ DOMAČIH VIROV</v>
          </cell>
          <cell r="C78">
            <v>6000</v>
          </cell>
        </row>
        <row r="79">
          <cell r="A79">
            <v>731</v>
          </cell>
          <cell r="B79" t="str">
            <v>PREJETE DONACIJE IZ TUJINE</v>
          </cell>
          <cell r="C79">
            <v>0</v>
          </cell>
        </row>
        <row r="81">
          <cell r="A81">
            <v>74</v>
          </cell>
          <cell r="B81" t="str">
            <v>TRANSFERNI PRIHODKI</v>
          </cell>
          <cell r="C81">
            <v>6127375</v>
          </cell>
        </row>
        <row r="83">
          <cell r="A83">
            <v>740</v>
          </cell>
          <cell r="B83" t="str">
            <v>TRANSFERNI PRIHODKI IZ DRUGIH JAVNOFINANČNIH INST.</v>
          </cell>
          <cell r="C83">
            <v>6127375</v>
          </cell>
        </row>
        <row r="84">
          <cell r="A84">
            <v>7400</v>
          </cell>
          <cell r="B84" t="str">
            <v>Prejeta sredstva iz državnega proračuna</v>
          </cell>
          <cell r="C84">
            <v>345153</v>
          </cell>
        </row>
        <row r="85">
          <cell r="A85">
            <v>740000</v>
          </cell>
          <cell r="B85" t="str">
            <v>Prejeta sredstva iz naslova tekočih obveznosti državnega proračuna</v>
          </cell>
          <cell r="C85">
            <v>0</v>
          </cell>
        </row>
        <row r="86">
          <cell r="A86">
            <v>740003</v>
          </cell>
          <cell r="B86" t="str">
            <v>Prejeta sred. iz drž. prorač. iz naslova prisp. za ZZ določenih oseb</v>
          </cell>
          <cell r="C86">
            <v>10746</v>
          </cell>
        </row>
        <row r="87">
          <cell r="A87">
            <v>740004</v>
          </cell>
          <cell r="B87" t="str">
            <v>Druga prejeta sredstva iz državnega proračuna za tekočo porabo</v>
          </cell>
          <cell r="C87">
            <v>0</v>
          </cell>
        </row>
        <row r="88">
          <cell r="A88">
            <v>740007</v>
          </cell>
          <cell r="B88" t="str">
            <v>Prisp. delod. za ZZ nadom. porodniško</v>
          </cell>
          <cell r="C88">
            <v>207432</v>
          </cell>
        </row>
        <row r="89">
          <cell r="A89">
            <v>740011</v>
          </cell>
          <cell r="B89" t="str">
            <v>Prisp. delod. za ZZ nadom. za brezposeln.</v>
          </cell>
          <cell r="C89">
            <v>126975</v>
          </cell>
        </row>
        <row r="90">
          <cell r="A90">
            <v>740014</v>
          </cell>
          <cell r="B90" t="str">
            <v>Prisp. delod. za ZZ za vojaške obv. na služenju voj.roka</v>
          </cell>
          <cell r="C90">
            <v>0</v>
          </cell>
        </row>
        <row r="91">
          <cell r="A91">
            <v>740015</v>
          </cell>
          <cell r="B91" t="str">
            <v xml:space="preserve">Prisp. delod. za pošk. pri delu in pokl. bolezni za vojaške obv. </v>
          </cell>
          <cell r="C91">
            <v>0</v>
          </cell>
        </row>
        <row r="93">
          <cell r="A93">
            <v>7401</v>
          </cell>
          <cell r="B93" t="str">
            <v>Prejeta sredstva iz proračunov lokalnih skupnosti</v>
          </cell>
          <cell r="C93">
            <v>337164</v>
          </cell>
        </row>
        <row r="94">
          <cell r="A94">
            <v>740102</v>
          </cell>
          <cell r="B94" t="str">
            <v>Prejeta sredstva iz občinskih proračunov - prispevki za ZZ dol. oseb</v>
          </cell>
          <cell r="C94">
            <v>337164</v>
          </cell>
        </row>
        <row r="96">
          <cell r="A96">
            <v>7402</v>
          </cell>
          <cell r="B96" t="str">
            <v>Prejeta sredstva iz skladov socialnega zavarovanja</v>
          </cell>
          <cell r="C96">
            <v>5445058</v>
          </cell>
        </row>
        <row r="97">
          <cell r="A97">
            <v>740202</v>
          </cell>
          <cell r="B97" t="str">
            <v>Prejeta sredstva iz ZPIZ iz naslova prispevka za ZZ upokojencev</v>
          </cell>
          <cell r="C97">
            <v>5231906</v>
          </cell>
        </row>
        <row r="98">
          <cell r="A98">
            <v>740204</v>
          </cell>
          <cell r="B98" t="str">
            <v>Prisp. delod. za ZZ nadom. boleznin</v>
          </cell>
          <cell r="C98">
            <v>22470</v>
          </cell>
        </row>
        <row r="99">
          <cell r="A99">
            <v>740207</v>
          </cell>
          <cell r="B99" t="str">
            <v>Prisp. delod. za ZZ nadom.iz inval.zavar.</v>
          </cell>
          <cell r="C99">
            <v>190682</v>
          </cell>
        </row>
        <row r="103">
          <cell r="A103" t="str">
            <v xml:space="preserve">II. </v>
          </cell>
          <cell r="B103" t="str">
            <v>SKUPAJ ODHODKI (40+41+42+49)</v>
          </cell>
          <cell r="C103">
            <v>33013737.565409999</v>
          </cell>
        </row>
        <row r="105">
          <cell r="A105">
            <v>40</v>
          </cell>
          <cell r="B105" t="str">
            <v>TEKOČI ODHODKI (400+401+402+403+404+409)</v>
          </cell>
          <cell r="C105">
            <v>828285</v>
          </cell>
        </row>
        <row r="107">
          <cell r="A107">
            <v>400</v>
          </cell>
          <cell r="B107" t="str">
            <v>PLAČE IN DRUGI IZDATKI ZAPOSLENIM</v>
          </cell>
          <cell r="C107">
            <v>337154</v>
          </cell>
        </row>
        <row r="108">
          <cell r="A108">
            <v>4000</v>
          </cell>
          <cell r="B108" t="str">
            <v>Plače in dodatki</v>
          </cell>
          <cell r="C108">
            <v>312649</v>
          </cell>
        </row>
        <row r="109">
          <cell r="A109">
            <v>4001</v>
          </cell>
          <cell r="B109" t="str">
            <v>Regres za letni dopust</v>
          </cell>
          <cell r="C109">
            <v>139</v>
          </cell>
        </row>
        <row r="110">
          <cell r="A110">
            <v>4002</v>
          </cell>
          <cell r="B110" t="str">
            <v>Povračila in nadomestila</v>
          </cell>
          <cell r="C110">
            <v>21861</v>
          </cell>
        </row>
        <row r="111">
          <cell r="A111">
            <v>4003</v>
          </cell>
          <cell r="B111" t="str">
            <v>Sredstva za delovno uspešnost</v>
          </cell>
          <cell r="C111">
            <v>411</v>
          </cell>
        </row>
        <row r="112">
          <cell r="A112">
            <v>4004</v>
          </cell>
          <cell r="B112" t="str">
            <v>Sredstva za nadurno delo</v>
          </cell>
          <cell r="C112">
            <v>516</v>
          </cell>
        </row>
        <row r="113">
          <cell r="A113">
            <v>4005</v>
          </cell>
          <cell r="B113" t="str">
            <v>Plače za delo nerezidentov po pogodbi</v>
          </cell>
          <cell r="C113">
            <v>0</v>
          </cell>
        </row>
        <row r="114">
          <cell r="A114">
            <v>4009</v>
          </cell>
          <cell r="B114" t="str">
            <v>Drugi izdatki zaposlenim</v>
          </cell>
          <cell r="C114">
            <v>1578</v>
          </cell>
        </row>
        <row r="116">
          <cell r="A116">
            <v>401</v>
          </cell>
          <cell r="B116" t="str">
            <v>PRISPEVKI DELODAJALCEV ZA SOCIALNO VARNOST</v>
          </cell>
          <cell r="C116">
            <v>57381</v>
          </cell>
        </row>
        <row r="117">
          <cell r="A117">
            <v>4010</v>
          </cell>
          <cell r="B117" t="str">
            <v>Prispevki za PIZ</v>
          </cell>
          <cell r="C117">
            <v>27782</v>
          </cell>
        </row>
        <row r="118">
          <cell r="A118">
            <v>4011</v>
          </cell>
          <cell r="B118" t="str">
            <v>Prispevek za ZZ</v>
          </cell>
          <cell r="C118">
            <v>22256</v>
          </cell>
        </row>
        <row r="119">
          <cell r="A119">
            <v>4012</v>
          </cell>
          <cell r="B119" t="str">
            <v>Prispevek za zaposlovanje</v>
          </cell>
          <cell r="C119">
            <v>189</v>
          </cell>
        </row>
        <row r="120">
          <cell r="A120">
            <v>4013</v>
          </cell>
          <cell r="B120" t="str">
            <v>Prispevek za starševsko varstvo</v>
          </cell>
          <cell r="C120">
            <v>314</v>
          </cell>
        </row>
        <row r="121">
          <cell r="A121">
            <v>4015</v>
          </cell>
          <cell r="B121" t="str">
            <v>Premije kolektivnega DPZ</v>
          </cell>
          <cell r="C121">
            <v>6840</v>
          </cell>
        </row>
        <row r="123">
          <cell r="A123">
            <v>402</v>
          </cell>
          <cell r="B123" t="str">
            <v>IZDATKI ZA BLAGO IN STORITVE</v>
          </cell>
          <cell r="C123">
            <v>402316</v>
          </cell>
        </row>
        <row r="124">
          <cell r="A124">
            <v>4020</v>
          </cell>
          <cell r="B124" t="str">
            <v>Pisarniški in splošni material in storitve</v>
          </cell>
          <cell r="C124">
            <v>37541</v>
          </cell>
        </row>
        <row r="125">
          <cell r="A125">
            <v>4021</v>
          </cell>
          <cell r="B125" t="str">
            <v>Posebni material in storitve</v>
          </cell>
          <cell r="C125">
            <v>417</v>
          </cell>
        </row>
        <row r="126">
          <cell r="A126">
            <v>4022</v>
          </cell>
          <cell r="B126" t="str">
            <v>Energija, voda, komunalne storitve in komunikacije</v>
          </cell>
          <cell r="C126">
            <v>58936</v>
          </cell>
        </row>
        <row r="127">
          <cell r="A127">
            <v>4023</v>
          </cell>
          <cell r="B127" t="str">
            <v>Prevozni stroški in storitve</v>
          </cell>
          <cell r="C127">
            <v>2181</v>
          </cell>
        </row>
        <row r="128">
          <cell r="A128">
            <v>4024</v>
          </cell>
          <cell r="B128" t="str">
            <v>Izdatki za službena potovanja</v>
          </cell>
          <cell r="C128">
            <v>5285</v>
          </cell>
        </row>
        <row r="129">
          <cell r="A129">
            <v>4025</v>
          </cell>
          <cell r="B129" t="str">
            <v>Tekoče vzdrževanje</v>
          </cell>
          <cell r="C129">
            <v>58305</v>
          </cell>
        </row>
        <row r="130">
          <cell r="A130">
            <v>4026</v>
          </cell>
          <cell r="B130" t="str">
            <v>Najemnine in zakupnine (leasing)</v>
          </cell>
          <cell r="C130">
            <v>72055</v>
          </cell>
        </row>
        <row r="131">
          <cell r="A131">
            <v>4027</v>
          </cell>
          <cell r="B131" t="str">
            <v>Kazni in odškodnine</v>
          </cell>
          <cell r="C131">
            <v>0</v>
          </cell>
        </row>
        <row r="132">
          <cell r="A132">
            <v>4028</v>
          </cell>
          <cell r="B132" t="str">
            <v>Davek na izplačane plače</v>
          </cell>
          <cell r="C132">
            <v>20169</v>
          </cell>
        </row>
        <row r="133">
          <cell r="A133">
            <v>4029</v>
          </cell>
          <cell r="B133" t="str">
            <v>Drugi operativni odhodki</v>
          </cell>
          <cell r="C133">
            <v>147427</v>
          </cell>
        </row>
        <row r="135">
          <cell r="A135">
            <v>403</v>
          </cell>
          <cell r="B135" t="str">
            <v>PLAČILA DOMAČIH OBRESTI</v>
          </cell>
          <cell r="C135">
            <v>31434</v>
          </cell>
        </row>
        <row r="137">
          <cell r="A137">
            <v>404</v>
          </cell>
          <cell r="B137" t="str">
            <v>PLAČILA TUJIH OBRESTI</v>
          </cell>
          <cell r="C137">
            <v>0</v>
          </cell>
        </row>
        <row r="139">
          <cell r="A139">
            <v>409</v>
          </cell>
          <cell r="B139" t="str">
            <v>REZERVE</v>
          </cell>
          <cell r="C139">
            <v>0</v>
          </cell>
        </row>
        <row r="141">
          <cell r="A141">
            <v>41</v>
          </cell>
          <cell r="B141" t="str">
            <v>TEKOČI TRANSFERI (411+412+413+414)</v>
          </cell>
          <cell r="C141">
            <v>32095866.565409999</v>
          </cell>
        </row>
        <row r="143">
          <cell r="A143">
            <v>411</v>
          </cell>
          <cell r="B143" t="str">
            <v>TRANSFERI POSAMEZNIKOM IN GOSPODINJSTVOM</v>
          </cell>
          <cell r="C143">
            <v>3811665</v>
          </cell>
        </row>
        <row r="145">
          <cell r="A145">
            <v>4116</v>
          </cell>
          <cell r="B145" t="str">
            <v>Boleznine</v>
          </cell>
          <cell r="C145">
            <v>3548989</v>
          </cell>
        </row>
        <row r="146">
          <cell r="A146">
            <v>411600</v>
          </cell>
          <cell r="B146" t="str">
            <v>Boleznine nad 30 dni, izplačane iz OZZ</v>
          </cell>
          <cell r="C146">
            <v>2555642</v>
          </cell>
        </row>
        <row r="147">
          <cell r="B147" t="str">
            <v>- od tega boleznine 1. btto</v>
          </cell>
          <cell r="C147">
            <v>2228455.9329499975</v>
          </cell>
        </row>
        <row r="148">
          <cell r="B148" t="str">
            <v>- od tega prisp. delodaj. za boleznine</v>
          </cell>
          <cell r="C148">
            <v>327186.06704999972</v>
          </cell>
        </row>
        <row r="149">
          <cell r="A149">
            <v>411699</v>
          </cell>
          <cell r="B149" t="str">
            <v>Druge boleznine</v>
          </cell>
          <cell r="C149">
            <v>993347</v>
          </cell>
        </row>
        <row r="150">
          <cell r="B150" t="str">
            <v>- od tega boleznine 1. btto</v>
          </cell>
          <cell r="C150">
            <v>866173.75032499991</v>
          </cell>
        </row>
        <row r="151">
          <cell r="B151" t="str">
            <v>- od tega prisp. delodaj. za boleznine</v>
          </cell>
          <cell r="C151">
            <v>127173.24967500009</v>
          </cell>
        </row>
        <row r="153">
          <cell r="A153">
            <v>4117</v>
          </cell>
          <cell r="B153" t="str">
            <v>Štipendije</v>
          </cell>
          <cell r="C153">
            <v>0</v>
          </cell>
        </row>
        <row r="155">
          <cell r="A155">
            <v>4119</v>
          </cell>
          <cell r="B155" t="str">
            <v>Drugi transferi posameznikom</v>
          </cell>
          <cell r="C155">
            <v>262676</v>
          </cell>
        </row>
        <row r="156">
          <cell r="A156">
            <v>411908</v>
          </cell>
          <cell r="B156" t="str">
            <v>Denarne nagrade in priznanja</v>
          </cell>
          <cell r="C156">
            <v>0</v>
          </cell>
        </row>
        <row r="157">
          <cell r="A157">
            <v>411910</v>
          </cell>
          <cell r="B157" t="str">
            <v>Plačilo dnevnic, potnih in drugih stroškov v zvezi z zdravljenjem</v>
          </cell>
          <cell r="C157">
            <v>78849</v>
          </cell>
        </row>
        <row r="158">
          <cell r="A158">
            <v>411911</v>
          </cell>
          <cell r="B158" t="str">
            <v>Plačilo pogrebnin</v>
          </cell>
          <cell r="C158">
            <v>180002</v>
          </cell>
        </row>
        <row r="159">
          <cell r="A159">
            <v>411912</v>
          </cell>
          <cell r="B159" t="str">
            <v>Plačilo posmrtnin</v>
          </cell>
          <cell r="C159">
            <v>3825</v>
          </cell>
        </row>
        <row r="160">
          <cell r="A160">
            <v>411999</v>
          </cell>
          <cell r="B160" t="str">
            <v>Drugi transferi posameznikom in gospodinjstvom</v>
          </cell>
          <cell r="C160">
            <v>0</v>
          </cell>
        </row>
        <row r="162">
          <cell r="A162">
            <v>412</v>
          </cell>
          <cell r="B162" t="str">
            <v>TRANSFERI NEPROFITNIM ORGANIZACIJAM IN USTANOVAM</v>
          </cell>
          <cell r="C162">
            <v>7349</v>
          </cell>
        </row>
        <row r="164">
          <cell r="A164">
            <v>413</v>
          </cell>
          <cell r="B164" t="str">
            <v>DRUGI TEKOČI DOMAČI TRANSFERI</v>
          </cell>
          <cell r="C164">
            <v>28204558.065410003</v>
          </cell>
        </row>
        <row r="166">
          <cell r="A166">
            <v>4131</v>
          </cell>
          <cell r="B166" t="str">
            <v>Tekoči transferi v sklade socialnega zavarovanja</v>
          </cell>
          <cell r="C166">
            <v>54684</v>
          </cell>
        </row>
        <row r="167">
          <cell r="A167">
            <v>413102</v>
          </cell>
          <cell r="B167" t="str">
            <v>Prispevek v ZZZS za ZZ upokojencev, ki ga plačuje ZPIZ</v>
          </cell>
          <cell r="C167">
            <v>0</v>
          </cell>
        </row>
        <row r="168">
          <cell r="A168">
            <v>413110</v>
          </cell>
          <cell r="B168" t="str">
            <v>Prispevki za PIZ od nadomestil</v>
          </cell>
          <cell r="C168">
            <v>30393</v>
          </cell>
        </row>
        <row r="169">
          <cell r="A169">
            <v>413111</v>
          </cell>
          <cell r="B169" t="str">
            <v>Prispevki za ZZ od nadomestil</v>
          </cell>
          <cell r="C169">
            <v>24291</v>
          </cell>
        </row>
        <row r="170">
          <cell r="A170">
            <v>413199</v>
          </cell>
          <cell r="B170" t="str">
            <v>Drugi tekoči transferi v sklade socialnega zavarovanja</v>
          </cell>
          <cell r="C170">
            <v>0</v>
          </cell>
        </row>
        <row r="172">
          <cell r="A172">
            <v>4133</v>
          </cell>
          <cell r="B172" t="str">
            <v>Tekoči transferi v javne zavode</v>
          </cell>
          <cell r="C172">
            <v>24039326.686310001</v>
          </cell>
        </row>
        <row r="173">
          <cell r="A173">
            <v>413300</v>
          </cell>
          <cell r="B173" t="str">
            <v>Sredstva za plače</v>
          </cell>
          <cell r="C173">
            <v>9673393.5560400002</v>
          </cell>
        </row>
        <row r="174">
          <cell r="A174">
            <v>4133001</v>
          </cell>
          <cell r="B174" t="str">
            <v>- osnovna zdravstvena dejavnost</v>
          </cell>
          <cell r="C174">
            <v>2655912.6587899998</v>
          </cell>
        </row>
        <row r="175">
          <cell r="A175">
            <v>4133002</v>
          </cell>
          <cell r="B175" t="str">
            <v>- spec. ambulantna in bolnišnična dejavnost</v>
          </cell>
          <cell r="C175">
            <v>6032087.0856299996</v>
          </cell>
        </row>
        <row r="176">
          <cell r="A176">
            <v>4133003</v>
          </cell>
          <cell r="B176" t="str">
            <v>- zdravilišča</v>
          </cell>
          <cell r="C176">
            <v>11814.364860000001</v>
          </cell>
        </row>
        <row r="177">
          <cell r="A177">
            <v>4133005</v>
          </cell>
          <cell r="B177" t="str">
            <v>- socialni zavodi</v>
          </cell>
          <cell r="C177">
            <v>973579.44676000066</v>
          </cell>
        </row>
        <row r="178">
          <cell r="A178">
            <v>413301</v>
          </cell>
          <cell r="B178" t="str">
            <v>Sredstva za prispevke delodajalca</v>
          </cell>
          <cell r="C178">
            <v>2109124.8691400001</v>
          </cell>
        </row>
        <row r="179">
          <cell r="A179">
            <v>4133011</v>
          </cell>
          <cell r="B179" t="str">
            <v>- osnovna zdravstvena dejavnost</v>
          </cell>
          <cell r="C179">
            <v>582732.94287999999</v>
          </cell>
        </row>
        <row r="180">
          <cell r="A180">
            <v>4133012</v>
          </cell>
          <cell r="B180" t="str">
            <v>- spec. ambulantna in bolnišnična dejavnost</v>
          </cell>
          <cell r="C180">
            <v>1315059.1128000002</v>
          </cell>
        </row>
        <row r="181">
          <cell r="A181">
            <v>4133013</v>
          </cell>
          <cell r="B181" t="str">
            <v>- zdravilišča</v>
          </cell>
          <cell r="C181">
            <v>2684.5832699999992</v>
          </cell>
        </row>
        <row r="182">
          <cell r="A182">
            <v>4133015</v>
          </cell>
          <cell r="B182" t="str">
            <v>- socialni zavodi</v>
          </cell>
          <cell r="C182">
            <v>208648.23019000003</v>
          </cell>
        </row>
        <row r="183">
          <cell r="A183">
            <v>413302</v>
          </cell>
          <cell r="B183" t="str">
            <v>Sredstva za izdatke za blago in storitve</v>
          </cell>
          <cell r="C183">
            <v>7733714.955860002</v>
          </cell>
        </row>
        <row r="184">
          <cell r="A184">
            <v>4133021</v>
          </cell>
          <cell r="B184" t="str">
            <v>- osnovna zdravstvena dejavnost</v>
          </cell>
          <cell r="C184">
            <v>1147215.538759999</v>
          </cell>
        </row>
        <row r="185">
          <cell r="A185">
            <v>4133022</v>
          </cell>
          <cell r="B185" t="str">
            <v>- spec. ambulantna in bolnišnična dejavnost</v>
          </cell>
          <cell r="C185">
            <v>6336948.8660700023</v>
          </cell>
        </row>
        <row r="186">
          <cell r="A186">
            <v>4133023</v>
          </cell>
          <cell r="B186" t="str">
            <v>- zdravilišča</v>
          </cell>
          <cell r="C186">
            <v>9239.4997500000027</v>
          </cell>
        </row>
        <row r="187">
          <cell r="A187">
            <v>4133025</v>
          </cell>
          <cell r="B187" t="str">
            <v>- socialni zavodi</v>
          </cell>
          <cell r="C187">
            <v>240311.05128000001</v>
          </cell>
        </row>
        <row r="188">
          <cell r="A188">
            <v>413303</v>
          </cell>
          <cell r="B188" t="str">
            <v>Izdatki za zdravila</v>
          </cell>
          <cell r="C188">
            <v>3772880</v>
          </cell>
        </row>
        <row r="189">
          <cell r="A189">
            <v>413304</v>
          </cell>
          <cell r="B189" t="str">
            <v>Izdatki za ortopedske pripomočke</v>
          </cell>
          <cell r="C189">
            <v>221935</v>
          </cell>
        </row>
        <row r="190">
          <cell r="A190">
            <v>413305</v>
          </cell>
          <cell r="B190" t="str">
            <v>Izdatki za cepiva, transfuzijo krvi in sanitetni material</v>
          </cell>
          <cell r="C190">
            <v>158988</v>
          </cell>
        </row>
        <row r="191">
          <cell r="A191">
            <v>413306</v>
          </cell>
          <cell r="B191" t="str">
            <v>Konvencije</v>
          </cell>
          <cell r="C191">
            <v>92527</v>
          </cell>
        </row>
        <row r="192">
          <cell r="A192">
            <v>413310</v>
          </cell>
          <cell r="B192" t="str">
            <v>Za premije kolektivnega dodatnega pokojninskega zavarovanja</v>
          </cell>
          <cell r="C192">
            <v>276763.30527000013</v>
          </cell>
        </row>
        <row r="193">
          <cell r="A193">
            <v>4133101</v>
          </cell>
          <cell r="B193" t="str">
            <v>- osnovna zdravstvena dejavnost</v>
          </cell>
          <cell r="C193">
            <v>65886.354520000052</v>
          </cell>
        </row>
        <row r="194">
          <cell r="A194">
            <v>4133102</v>
          </cell>
          <cell r="B194" t="str">
            <v>- spec. ambulantna in bolnišnična dejavnost</v>
          </cell>
          <cell r="C194">
            <v>173218.13794000004</v>
          </cell>
        </row>
        <row r="195">
          <cell r="A195">
            <v>4133103</v>
          </cell>
          <cell r="B195" t="str">
            <v>- zdravilišča</v>
          </cell>
          <cell r="C195">
            <v>451.02964999999995</v>
          </cell>
        </row>
        <row r="196">
          <cell r="A196">
            <v>4133105</v>
          </cell>
          <cell r="B196" t="str">
            <v>- socialni zavodi</v>
          </cell>
          <cell r="C196">
            <v>37207.783159999992</v>
          </cell>
        </row>
        <row r="198">
          <cell r="A198">
            <v>4134</v>
          </cell>
          <cell r="B198" t="str">
            <v>Tekoči transferi v državni proračun</v>
          </cell>
          <cell r="C198">
            <v>527</v>
          </cell>
        </row>
        <row r="199">
          <cell r="A199">
            <v>413404</v>
          </cell>
          <cell r="B199" t="str">
            <v>Prispevki za zapos. od nadomestil</v>
          </cell>
          <cell r="C199">
            <v>186</v>
          </cell>
        </row>
        <row r="200">
          <cell r="A200">
            <v>413405</v>
          </cell>
          <cell r="B200" t="str">
            <v>Prisp. za porod. varst. od nadomest</v>
          </cell>
          <cell r="C200">
            <v>341</v>
          </cell>
        </row>
        <row r="202">
          <cell r="A202">
            <v>4135</v>
          </cell>
          <cell r="B202" t="str">
            <v>Tek. plačila drugim izvajal. javnih služb, ki niso posre.pror.uporabniki</v>
          </cell>
          <cell r="C202">
            <v>4110020.3791000005</v>
          </cell>
        </row>
        <row r="203">
          <cell r="A203">
            <v>413500</v>
          </cell>
          <cell r="B203" t="str">
            <v>Tek. plačila drugim izvajal. javnih služb, ki niso posre.pror.uporabniki</v>
          </cell>
          <cell r="C203">
            <v>2823878.3791000005</v>
          </cell>
        </row>
        <row r="204">
          <cell r="A204">
            <v>4135001</v>
          </cell>
          <cell r="B204" t="str">
            <v>- osnovna zdravstvena dejavnost</v>
          </cell>
          <cell r="C204">
            <v>1393207.5194300003</v>
          </cell>
        </row>
        <row r="205">
          <cell r="A205">
            <v>4135002</v>
          </cell>
          <cell r="B205" t="str">
            <v>- spec. ambulantna in bolnišnična dejavnost</v>
          </cell>
          <cell r="C205">
            <v>710837.12920000032</v>
          </cell>
        </row>
        <row r="206">
          <cell r="A206">
            <v>4135003</v>
          </cell>
          <cell r="B206" t="str">
            <v>- zdravilišča</v>
          </cell>
          <cell r="C206">
            <v>303960.49424999999</v>
          </cell>
        </row>
        <row r="207">
          <cell r="A207">
            <v>4135005</v>
          </cell>
          <cell r="B207" t="str">
            <v>- socialni zavodi</v>
          </cell>
          <cell r="C207">
            <v>101312.23622000008</v>
          </cell>
        </row>
        <row r="208">
          <cell r="A208">
            <v>4135006</v>
          </cell>
          <cell r="B208" t="str">
            <v>- posebne pravice iz OZZ</v>
          </cell>
          <cell r="C208">
            <v>314561</v>
          </cell>
        </row>
        <row r="209">
          <cell r="A209">
            <v>413501</v>
          </cell>
          <cell r="B209" t="str">
            <v>Za zdravila</v>
          </cell>
          <cell r="C209">
            <v>841519</v>
          </cell>
        </row>
        <row r="210">
          <cell r="A210">
            <v>413502</v>
          </cell>
          <cell r="B210" t="str">
            <v>Za ortopedske pripomočke</v>
          </cell>
          <cell r="C210">
            <v>444623</v>
          </cell>
        </row>
        <row r="211">
          <cell r="A211">
            <v>413503</v>
          </cell>
          <cell r="B211" t="str">
            <v>Za cepiva, transfuzijo krvi in sanitetni material</v>
          </cell>
          <cell r="C211">
            <v>0</v>
          </cell>
        </row>
        <row r="213">
          <cell r="A213">
            <v>414</v>
          </cell>
          <cell r="B213" t="str">
            <v>TEKOČI TRANSFERI V TUJINO</v>
          </cell>
          <cell r="C213">
            <v>72294.5</v>
          </cell>
        </row>
        <row r="215">
          <cell r="A215">
            <v>4142</v>
          </cell>
          <cell r="B215" t="str">
            <v>Tekoči transferi neprofitnim organizacijam v tujini</v>
          </cell>
          <cell r="C215">
            <v>72294.5</v>
          </cell>
        </row>
        <row r="216">
          <cell r="A216">
            <v>414200</v>
          </cell>
          <cell r="B216" t="str">
            <v>Za zdravljenje v tujini</v>
          </cell>
          <cell r="C216">
            <v>25982</v>
          </cell>
        </row>
        <row r="217">
          <cell r="A217">
            <v>414201</v>
          </cell>
          <cell r="B217" t="str">
            <v>Iz naslova konvencij z drugimi državami</v>
          </cell>
          <cell r="C217">
            <v>46312.5</v>
          </cell>
        </row>
        <row r="219">
          <cell r="A219">
            <v>4143</v>
          </cell>
          <cell r="B219" t="str">
            <v>Drugi tekoči transferi v tujino</v>
          </cell>
          <cell r="C219">
            <v>0</v>
          </cell>
        </row>
        <row r="221">
          <cell r="A221">
            <v>42</v>
          </cell>
          <cell r="B221" t="str">
            <v xml:space="preserve">INVESTICIJSKI ODHODKI </v>
          </cell>
          <cell r="C221">
            <v>89586</v>
          </cell>
        </row>
        <row r="223">
          <cell r="A223">
            <v>420</v>
          </cell>
          <cell r="B223" t="str">
            <v>NAKUP IN GRADNJA OSNOVNIH SREDSTEV</v>
          </cell>
          <cell r="C223">
            <v>89586</v>
          </cell>
        </row>
        <row r="225">
          <cell r="A225">
            <v>49</v>
          </cell>
          <cell r="B225" t="str">
            <v>PRENOS ODHODKOV IN DRUGIH IZDATKOV</v>
          </cell>
          <cell r="C225">
            <v>0</v>
          </cell>
        </row>
        <row r="227">
          <cell r="A227">
            <v>498</v>
          </cell>
          <cell r="B227" t="str">
            <v>EVIDENČNI PROMET ODHODKOV V BREME REZERVNEGA SKLADA</v>
          </cell>
        </row>
        <row r="229">
          <cell r="A229" t="str">
            <v>III.</v>
          </cell>
          <cell r="B229" t="str">
            <v>PRESEŽEK/PRIMANJKLJAJ   (I. - II.)</v>
          </cell>
          <cell r="C229">
            <v>49841.434590000659</v>
          </cell>
        </row>
        <row r="230">
          <cell r="B230" t="str">
            <v>(SKUPAJ PRIHODKI MINUS SKUPAJ ODHODKI)</v>
          </cell>
        </row>
        <row r="234">
          <cell r="A234" t="str">
            <v>B.  RAČUN FINANČNIH TERJATEV IN NALOŽB :</v>
          </cell>
        </row>
        <row r="236">
          <cell r="A236" t="str">
            <v>IV.</v>
          </cell>
          <cell r="B236" t="str">
            <v>PREJ. VRAČ. DANIH POSOJIL, PROD. KAP.DEL. (750+751)</v>
          </cell>
          <cell r="C236">
            <v>12704</v>
          </cell>
        </row>
        <row r="238">
          <cell r="A238">
            <v>750</v>
          </cell>
          <cell r="B238" t="str">
            <v>PREJETA VRAČILA DANIH POSOJIL</v>
          </cell>
          <cell r="C238">
            <v>481</v>
          </cell>
        </row>
        <row r="239">
          <cell r="A239">
            <v>7500</v>
          </cell>
          <cell r="B239" t="str">
            <v>Prejeta vračila danih posojil - od posameznikov in zasebnikov</v>
          </cell>
          <cell r="C239">
            <v>481</v>
          </cell>
        </row>
        <row r="240">
          <cell r="A240">
            <v>7505</v>
          </cell>
          <cell r="B240" t="str">
            <v>Prejeta vračila danih posojil - od občin</v>
          </cell>
          <cell r="C240">
            <v>0</v>
          </cell>
        </row>
        <row r="241">
          <cell r="A241">
            <v>7507</v>
          </cell>
          <cell r="B241" t="str">
            <v>Prejeta vračila danih posojil - državnemu proračunu</v>
          </cell>
          <cell r="C241">
            <v>0</v>
          </cell>
        </row>
        <row r="243">
          <cell r="A243">
            <v>751</v>
          </cell>
          <cell r="B243" t="str">
            <v>PRODAJA KAPITALSKIH DELEŽEV</v>
          </cell>
          <cell r="C243">
            <v>12223</v>
          </cell>
        </row>
        <row r="244">
          <cell r="A244">
            <v>7512</v>
          </cell>
          <cell r="B244" t="str">
            <v>Sredstva, pridobljena s prodajo kapitalskih deležev v privatnih podjetjih</v>
          </cell>
          <cell r="C244">
            <v>12223</v>
          </cell>
        </row>
        <row r="246">
          <cell r="A246" t="str">
            <v>V.</v>
          </cell>
          <cell r="B246" t="str">
            <v>DANA POSOJILA, POVEČANJE KAPIT. DEL. (440+441)</v>
          </cell>
          <cell r="C246">
            <v>0</v>
          </cell>
        </row>
        <row r="248">
          <cell r="A248">
            <v>440</v>
          </cell>
          <cell r="B248" t="str">
            <v>DANA POSOJILA</v>
          </cell>
          <cell r="C248">
            <v>0</v>
          </cell>
        </row>
        <row r="249">
          <cell r="A249">
            <v>4400</v>
          </cell>
          <cell r="B249" t="str">
            <v>Dana posojila posameznikom in zasebnikom</v>
          </cell>
          <cell r="C249">
            <v>0</v>
          </cell>
        </row>
        <row r="250">
          <cell r="A250">
            <v>4405</v>
          </cell>
          <cell r="B250" t="str">
            <v>Dana posojila občinam</v>
          </cell>
          <cell r="C250">
            <v>0</v>
          </cell>
        </row>
        <row r="251">
          <cell r="A251">
            <v>4407</v>
          </cell>
          <cell r="B251" t="str">
            <v>Dana posojila državnemu proračunu</v>
          </cell>
          <cell r="C251">
            <v>0</v>
          </cell>
        </row>
        <row r="253">
          <cell r="A253">
            <v>441</v>
          </cell>
          <cell r="B253" t="str">
            <v>POVEČANJE KAPITALSKIH DELEŽEV IN NALOŽB</v>
          </cell>
          <cell r="C253">
            <v>0</v>
          </cell>
        </row>
        <row r="255">
          <cell r="A255" t="str">
            <v>VI.</v>
          </cell>
          <cell r="B255" t="str">
            <v>PREJETA - DANA POSOJILA, SPREM. KAP. DEL. (IV. - V.)</v>
          </cell>
          <cell r="C255">
            <v>12704</v>
          </cell>
        </row>
        <row r="259">
          <cell r="A259" t="str">
            <v>C.  RAČUN FINANCIRANJA :</v>
          </cell>
        </row>
        <row r="261">
          <cell r="A261" t="str">
            <v>VII.</v>
          </cell>
          <cell r="B261" t="str">
            <v>ZADOLŽEVANJE</v>
          </cell>
          <cell r="C261">
            <v>22000</v>
          </cell>
        </row>
        <row r="263">
          <cell r="A263">
            <v>500</v>
          </cell>
          <cell r="B263" t="str">
            <v>DOMAČE ZADOLŽEVANJE</v>
          </cell>
          <cell r="C263">
            <v>22000</v>
          </cell>
        </row>
        <row r="264">
          <cell r="A264">
            <v>5001</v>
          </cell>
          <cell r="B264" t="str">
            <v>Najeti krediti pri poslovnih bankah</v>
          </cell>
          <cell r="C264">
            <v>0</v>
          </cell>
        </row>
        <row r="265">
          <cell r="A265">
            <v>5002</v>
          </cell>
          <cell r="B265" t="str">
            <v>Najeti krediti pri drugih finančnih institucijah</v>
          </cell>
          <cell r="C265">
            <v>0</v>
          </cell>
        </row>
        <row r="266">
          <cell r="A266">
            <v>5003</v>
          </cell>
          <cell r="B266" t="str">
            <v>Najeti krediti pri drugih domačih kreditodajalcih</v>
          </cell>
          <cell r="C266">
            <v>22000</v>
          </cell>
        </row>
        <row r="268">
          <cell r="A268" t="str">
            <v>VIII.</v>
          </cell>
          <cell r="B268" t="str">
            <v>ODPLAČILA DOLGA</v>
          </cell>
          <cell r="C268">
            <v>0</v>
          </cell>
        </row>
        <row r="270">
          <cell r="A270">
            <v>550</v>
          </cell>
          <cell r="B270" t="str">
            <v>ODPLAČILA DOMAČEGA DOLGA</v>
          </cell>
          <cell r="C270">
            <v>0</v>
          </cell>
        </row>
        <row r="271">
          <cell r="A271">
            <v>5501</v>
          </cell>
          <cell r="B271" t="str">
            <v>Odplačila kreditov poslovnim bankam</v>
          </cell>
          <cell r="C271">
            <v>0</v>
          </cell>
        </row>
        <row r="272">
          <cell r="A272">
            <v>5502</v>
          </cell>
          <cell r="B272" t="str">
            <v>Odplačila kreditov drugim finančnim institucijam</v>
          </cell>
          <cell r="C272">
            <v>0</v>
          </cell>
        </row>
        <row r="273">
          <cell r="A273">
            <v>5503</v>
          </cell>
          <cell r="B273" t="str">
            <v>Odplačila kreditov drugim domačim kreditodajalcem</v>
          </cell>
          <cell r="C273">
            <v>0</v>
          </cell>
        </row>
        <row r="276">
          <cell r="A276" t="str">
            <v>IX</v>
          </cell>
          <cell r="B276" t="str">
            <v>NETO ZADOLŽEVANJE   (VII. - VIII.)</v>
          </cell>
          <cell r="C276">
            <v>22000</v>
          </cell>
        </row>
        <row r="278">
          <cell r="A278" t="str">
            <v>X</v>
          </cell>
          <cell r="B278" t="str">
            <v>POVEČ./ZMANJ. SRED. NA RAČUNIH (I+IV+VII-II-V-VIII)</v>
          </cell>
          <cell r="C278">
            <v>84545.434590000659</v>
          </cell>
        </row>
        <row r="280">
          <cell r="A280" t="str">
            <v>XII.</v>
          </cell>
          <cell r="B280" t="str">
            <v>STANJE SRED. NA RAČ. ZAV. KONEC PRET. MESECA</v>
          </cell>
          <cell r="C280">
            <v>2367</v>
          </cell>
        </row>
      </sheetData>
      <sheetData sheetId="11">
        <row r="1">
          <cell r="A1" t="str">
            <v>Zavod za zdravstveno zavarovanje Slovenije</v>
          </cell>
        </row>
        <row r="4">
          <cell r="A4" t="str">
            <v xml:space="preserve">A.  BILANCA PRIHODKOV IN ODHODKOV </v>
          </cell>
          <cell r="C4" t="str">
            <v>Oktober</v>
          </cell>
        </row>
        <row r="5">
          <cell r="C5">
            <v>2004</v>
          </cell>
        </row>
        <row r="8">
          <cell r="A8" t="str">
            <v>I.</v>
          </cell>
          <cell r="B8" t="str">
            <v>SKUPAJ PRIHODKI (70+71+72+73+74)</v>
          </cell>
          <cell r="C8">
            <v>33396108.5</v>
          </cell>
        </row>
        <row r="10">
          <cell r="B10" t="str">
            <v>TEKOČI PRIHODKI (70+71)</v>
          </cell>
          <cell r="C10">
            <v>27260726</v>
          </cell>
        </row>
        <row r="12">
          <cell r="A12">
            <v>70</v>
          </cell>
          <cell r="B12" t="str">
            <v>DAVČNI PRIHODKI (DAVKI IN PRISPEVKI)</v>
          </cell>
          <cell r="C12">
            <v>26315301</v>
          </cell>
        </row>
        <row r="14">
          <cell r="A14">
            <v>701</v>
          </cell>
          <cell r="B14" t="str">
            <v>PRISPEVKI ZA SOCIALNO VARNOST</v>
          </cell>
          <cell r="C14">
            <v>26315301</v>
          </cell>
        </row>
        <row r="16">
          <cell r="A16">
            <v>7010</v>
          </cell>
          <cell r="B16" t="str">
            <v>Prispevki zaposlenih</v>
          </cell>
          <cell r="C16">
            <v>11537508</v>
          </cell>
        </row>
        <row r="17">
          <cell r="A17">
            <v>701006</v>
          </cell>
          <cell r="B17" t="str">
            <v>Prispevek za ZZ - od zaposlenih pri pravnih osebah</v>
          </cell>
          <cell r="C17">
            <v>10909517</v>
          </cell>
        </row>
        <row r="18">
          <cell r="A18">
            <v>701007</v>
          </cell>
          <cell r="B18" t="str">
            <v>Prispevek za ZZ - od zaposlenih pri fizičnih osebah</v>
          </cell>
          <cell r="C18">
            <v>625201</v>
          </cell>
        </row>
        <row r="19">
          <cell r="A19">
            <v>701008</v>
          </cell>
          <cell r="B19" t="str">
            <v>Prispevek za ZZ - od zaposlenih pri tujem delodajalcu</v>
          </cell>
          <cell r="C19">
            <v>2790</v>
          </cell>
        </row>
        <row r="21">
          <cell r="A21">
            <v>7011</v>
          </cell>
          <cell r="B21" t="str">
            <v>Prispevki delodajalcev</v>
          </cell>
          <cell r="C21">
            <v>12900516</v>
          </cell>
        </row>
        <row r="22">
          <cell r="A22">
            <v>701109</v>
          </cell>
          <cell r="B22" t="str">
            <v>Prispevek za ZZ - za zaposlene pri pravnih osebah</v>
          </cell>
          <cell r="C22">
            <v>11295945</v>
          </cell>
        </row>
        <row r="23">
          <cell r="A23">
            <v>701110</v>
          </cell>
          <cell r="B23" t="str">
            <v>Prispevek za poškodbe pri delu in poklicne bolezni</v>
          </cell>
          <cell r="C23">
            <v>1029110</v>
          </cell>
        </row>
        <row r="24">
          <cell r="A24">
            <v>701113</v>
          </cell>
          <cell r="B24" t="str">
            <v>Prispevek za ZZ za zaposlene pri fizičnih osebah</v>
          </cell>
          <cell r="C24">
            <v>575461</v>
          </cell>
        </row>
        <row r="26">
          <cell r="A26">
            <v>7012</v>
          </cell>
          <cell r="B26" t="str">
            <v>Prispevki samozaposlenih</v>
          </cell>
          <cell r="C26">
            <v>1374928</v>
          </cell>
        </row>
        <row r="27">
          <cell r="A27">
            <v>701207</v>
          </cell>
          <cell r="B27" t="str">
            <v>Prispevek za ZZ - kmetov, od katastrskega dohodka</v>
          </cell>
          <cell r="C27">
            <v>23424</v>
          </cell>
        </row>
        <row r="28">
          <cell r="A28">
            <v>701208</v>
          </cell>
          <cell r="B28" t="str">
            <v>Prispevek za ZZ - kmetov, od osnove za pokojninsko in invalidsko zav.</v>
          </cell>
          <cell r="C28">
            <v>16325</v>
          </cell>
        </row>
        <row r="29">
          <cell r="A29">
            <v>701209</v>
          </cell>
          <cell r="B29" t="str">
            <v>Prispevek za ZZ - oseb, ki plačujejo prispevek v pavšalu</v>
          </cell>
          <cell r="C29">
            <v>8040</v>
          </cell>
        </row>
        <row r="30">
          <cell r="A30">
            <v>701210</v>
          </cell>
          <cell r="B30" t="str">
            <v>Prispevek za ZZ - oseb, ki niso zavarovane iz drugih naslovov</v>
          </cell>
          <cell r="C30">
            <v>65511</v>
          </cell>
        </row>
        <row r="31">
          <cell r="A31">
            <v>701211</v>
          </cell>
          <cell r="B31" t="str">
            <v>Prispevek za poškodbe pri delu in poklicne bolezni kmetov</v>
          </cell>
          <cell r="C31">
            <v>6795</v>
          </cell>
        </row>
        <row r="32">
          <cell r="A32">
            <v>701212</v>
          </cell>
          <cell r="B32" t="str">
            <v>Pavšal za poškodbe pri delu in poklicne bolezni</v>
          </cell>
          <cell r="C32">
            <v>67215</v>
          </cell>
        </row>
        <row r="33">
          <cell r="A33">
            <v>701213</v>
          </cell>
          <cell r="B33" t="str">
            <v>Prispevek za ZZ - oseb, ki sam. opr. dej. - od zavarovalne osnove</v>
          </cell>
          <cell r="C33">
            <v>623269</v>
          </cell>
        </row>
        <row r="34">
          <cell r="A34">
            <v>701214</v>
          </cell>
          <cell r="B34" t="str">
            <v>Prispevek za ZZ - oseb, ki sam. opr. dej. - iz zavarovalne osnove</v>
          </cell>
          <cell r="C34">
            <v>564349</v>
          </cell>
        </row>
        <row r="36">
          <cell r="A36">
            <v>7013</v>
          </cell>
          <cell r="B36" t="str">
            <v>Ostali prispevki za socialno varnost</v>
          </cell>
          <cell r="C36">
            <v>502349</v>
          </cell>
        </row>
        <row r="37">
          <cell r="A37">
            <v>701303</v>
          </cell>
          <cell r="B37" t="str">
            <v>Zamudne obresti iz naslova prispevkov za ZZ</v>
          </cell>
          <cell r="C37">
            <v>79236</v>
          </cell>
        </row>
        <row r="38">
          <cell r="A38">
            <v>701304</v>
          </cell>
          <cell r="B38" t="str">
            <v>Pozneje plačani odloženi prispevki za socialno varnost</v>
          </cell>
          <cell r="C38">
            <v>0</v>
          </cell>
        </row>
        <row r="39">
          <cell r="A39">
            <v>701305</v>
          </cell>
          <cell r="B39" t="str">
            <v>Pozneje plačani ukinjeni prispevki za socialno varnost</v>
          </cell>
          <cell r="C39">
            <v>74469</v>
          </cell>
        </row>
        <row r="40">
          <cell r="A40">
            <v>701310</v>
          </cell>
          <cell r="B40" t="str">
            <v>Prisp. deloj. za ZZ nadom za porod.</v>
          </cell>
          <cell r="C40">
            <v>212732</v>
          </cell>
        </row>
        <row r="41">
          <cell r="A41">
            <v>701314</v>
          </cell>
          <cell r="B41" t="str">
            <v>Prisp. deloj. za ZZ nadom. za boleznin</v>
          </cell>
          <cell r="C41">
            <v>23911</v>
          </cell>
        </row>
        <row r="42">
          <cell r="A42">
            <v>701318</v>
          </cell>
          <cell r="B42" t="str">
            <v>Prisp. deloj. za ZZ nadom. za brezpos.</v>
          </cell>
          <cell r="C42">
            <v>112001</v>
          </cell>
        </row>
        <row r="43">
          <cell r="A43">
            <v>701320</v>
          </cell>
          <cell r="B43" t="str">
            <v>Prisp. deloj. za ZZ nadom. za inval.</v>
          </cell>
          <cell r="C43">
            <v>0</v>
          </cell>
        </row>
        <row r="45">
          <cell r="A45">
            <v>71</v>
          </cell>
          <cell r="B45" t="str">
            <v>NEDAVČNI PRIHODKI (710+712+713+714)</v>
          </cell>
          <cell r="C45">
            <v>945425</v>
          </cell>
        </row>
        <row r="47">
          <cell r="A47">
            <v>710</v>
          </cell>
          <cell r="B47" t="str">
            <v>UDELEŽBA NA DOBIČKU IN DOHODKI OD PREMOŽENJA</v>
          </cell>
          <cell r="C47">
            <v>10940</v>
          </cell>
        </row>
        <row r="48">
          <cell r="A48">
            <v>7100</v>
          </cell>
          <cell r="B48" t="str">
            <v>Udeležba na dobičku jav. podjetij in jav. finančnih institucij</v>
          </cell>
          <cell r="C48">
            <v>0</v>
          </cell>
        </row>
        <row r="49">
          <cell r="A49">
            <v>7101</v>
          </cell>
          <cell r="B49" t="str">
            <v>Prihodki od udeležbe na dobičku drugih podjetij in finan. inst.</v>
          </cell>
          <cell r="C49">
            <v>0</v>
          </cell>
        </row>
        <row r="50">
          <cell r="A50">
            <v>7102</v>
          </cell>
          <cell r="B50" t="str">
            <v xml:space="preserve">Prihodki od obresti </v>
          </cell>
          <cell r="C50">
            <v>3503</v>
          </cell>
        </row>
        <row r="51">
          <cell r="A51">
            <v>7103</v>
          </cell>
          <cell r="B51" t="str">
            <v>Prihodki od premoženja</v>
          </cell>
          <cell r="C51">
            <v>7437</v>
          </cell>
        </row>
        <row r="53">
          <cell r="A53">
            <v>712</v>
          </cell>
          <cell r="B53" t="str">
            <v>DENARNE KAZNI</v>
          </cell>
          <cell r="C53">
            <v>3430</v>
          </cell>
        </row>
        <row r="54">
          <cell r="A54">
            <v>7120</v>
          </cell>
          <cell r="B54" t="str">
            <v>Denarne kazni</v>
          </cell>
          <cell r="C54">
            <v>3430</v>
          </cell>
        </row>
        <row r="56">
          <cell r="A56">
            <v>713</v>
          </cell>
          <cell r="B56" t="str">
            <v>PRIHODKI OD PRODAJE BLAGA IN STORITEV</v>
          </cell>
          <cell r="C56">
            <v>65750</v>
          </cell>
        </row>
        <row r="57">
          <cell r="A57">
            <v>7130</v>
          </cell>
          <cell r="B57" t="str">
            <v>Prihodki od prodaje blaga in storitev</v>
          </cell>
          <cell r="C57">
            <v>65750</v>
          </cell>
        </row>
        <row r="59">
          <cell r="A59">
            <v>714</v>
          </cell>
          <cell r="B59" t="str">
            <v>DRUGI NEDAVČNI PRIHODKI</v>
          </cell>
          <cell r="C59">
            <v>865305</v>
          </cell>
        </row>
        <row r="60">
          <cell r="A60">
            <v>7141</v>
          </cell>
          <cell r="B60" t="str">
            <v>Drugi nedavčni prihodki</v>
          </cell>
          <cell r="C60">
            <v>865305</v>
          </cell>
        </row>
        <row r="61">
          <cell r="A61">
            <v>714100</v>
          </cell>
          <cell r="B61" t="str">
            <v>Drugi nedavčni prihodki</v>
          </cell>
          <cell r="C61">
            <v>3431</v>
          </cell>
        </row>
        <row r="62">
          <cell r="A62">
            <v>714103</v>
          </cell>
          <cell r="B62" t="str">
            <v>Prihodki iz naslova konvencij z drugimi državami</v>
          </cell>
          <cell r="C62">
            <v>462187</v>
          </cell>
        </row>
        <row r="63">
          <cell r="A63">
            <v>714104</v>
          </cell>
          <cell r="B63" t="str">
            <v>Prihodki iz naslova regresnih zahtevkov</v>
          </cell>
          <cell r="C63">
            <v>399439</v>
          </cell>
        </row>
        <row r="64">
          <cell r="A64">
            <v>714199</v>
          </cell>
          <cell r="B64" t="str">
            <v>Drugi izredni nedavčni prihodki</v>
          </cell>
          <cell r="C64">
            <v>248</v>
          </cell>
        </row>
        <row r="66">
          <cell r="A66">
            <v>72</v>
          </cell>
          <cell r="B66" t="str">
            <v>KAPITALSKI PRIHODKI (720+722)</v>
          </cell>
          <cell r="C66">
            <v>4105.5</v>
          </cell>
        </row>
        <row r="68">
          <cell r="A68">
            <v>720</v>
          </cell>
          <cell r="B68" t="str">
            <v>PRIHODKI OD PRODAJE OSNOVNIH SREDSTEV</v>
          </cell>
          <cell r="C68">
            <v>4106</v>
          </cell>
        </row>
        <row r="69">
          <cell r="A69">
            <v>7200</v>
          </cell>
          <cell r="B69" t="str">
            <v>Prihodki od prodaje zgradb in prostorov</v>
          </cell>
          <cell r="C69">
            <v>-30752</v>
          </cell>
        </row>
        <row r="70">
          <cell r="A70">
            <v>7201</v>
          </cell>
          <cell r="B70" t="str">
            <v>Prihodki od prodaje prevoznih sredstev</v>
          </cell>
          <cell r="C70">
            <v>34858</v>
          </cell>
        </row>
        <row r="71">
          <cell r="A71">
            <v>7202</v>
          </cell>
          <cell r="B71" t="str">
            <v>Prihodki od prodaje opreme</v>
          </cell>
          <cell r="C71">
            <v>0</v>
          </cell>
        </row>
        <row r="72">
          <cell r="A72">
            <v>7203</v>
          </cell>
          <cell r="B72" t="str">
            <v>Prihodki od prodaje drugih osnovnih sredstev</v>
          </cell>
          <cell r="C72">
            <v>-0.5</v>
          </cell>
        </row>
        <row r="74">
          <cell r="A74">
            <v>722</v>
          </cell>
          <cell r="B74" t="str">
            <v>PRIHODKI OD PRODAJE ZEMLJIŠČ IN NEOPREDM. DOLG. SRED.</v>
          </cell>
          <cell r="C74">
            <v>-0.5</v>
          </cell>
        </row>
        <row r="76">
          <cell r="A76">
            <v>73</v>
          </cell>
          <cell r="B76" t="str">
            <v>PREJETE DONACIJE (730+731)</v>
          </cell>
          <cell r="C76">
            <v>0</v>
          </cell>
        </row>
        <row r="78">
          <cell r="A78">
            <v>730</v>
          </cell>
          <cell r="B78" t="str">
            <v>PREJETE DONACIJE IZ DOMAČIH VIROV</v>
          </cell>
          <cell r="C78">
            <v>100</v>
          </cell>
        </row>
        <row r="79">
          <cell r="A79">
            <v>731</v>
          </cell>
          <cell r="B79" t="str">
            <v>PREJETE DONACIJE IZ TUJINE</v>
          </cell>
          <cell r="C79">
            <v>-100</v>
          </cell>
        </row>
        <row r="81">
          <cell r="A81">
            <v>74</v>
          </cell>
          <cell r="B81" t="str">
            <v>TRANSFERNI PRIHODKI</v>
          </cell>
          <cell r="C81">
            <v>6131277</v>
          </cell>
        </row>
        <row r="83">
          <cell r="A83">
            <v>740</v>
          </cell>
          <cell r="B83" t="str">
            <v>TRANSFERNI PRIHODKI IZ DRUGIH JAVNOFINANČNIH INST.</v>
          </cell>
          <cell r="C83">
            <v>6131277</v>
          </cell>
        </row>
        <row r="84">
          <cell r="A84">
            <v>7400</v>
          </cell>
          <cell r="B84" t="str">
            <v>Prejeta sredstva iz državnega proračuna</v>
          </cell>
          <cell r="C84">
            <v>335769</v>
          </cell>
        </row>
        <row r="85">
          <cell r="A85">
            <v>740000</v>
          </cell>
          <cell r="B85" t="str">
            <v>Prejeta sredstva iz naslova tekočih obveznosti državnega proračuna</v>
          </cell>
          <cell r="C85">
            <v>0</v>
          </cell>
        </row>
        <row r="86">
          <cell r="A86">
            <v>740003</v>
          </cell>
          <cell r="B86" t="str">
            <v>Prejeta sred. iz drž. prorač. iz naslova prisp. za ZZ določenih oseb</v>
          </cell>
          <cell r="C86">
            <v>10654</v>
          </cell>
        </row>
        <row r="87">
          <cell r="A87">
            <v>740004</v>
          </cell>
          <cell r="B87" t="str">
            <v>Druga prejeta sredstva iz državnega proračuna za tekočo porabo</v>
          </cell>
          <cell r="C87">
            <v>0</v>
          </cell>
        </row>
        <row r="88">
          <cell r="A88">
            <v>740007</v>
          </cell>
          <cell r="B88" t="str">
            <v>Prisp. delod. za ZZ nadom. porodniško</v>
          </cell>
          <cell r="C88">
            <v>207833</v>
          </cell>
        </row>
        <row r="89">
          <cell r="A89">
            <v>740011</v>
          </cell>
          <cell r="B89" t="str">
            <v>Prisp. delod. za ZZ nadom. za brezposeln.</v>
          </cell>
          <cell r="C89">
            <v>117053</v>
          </cell>
        </row>
        <row r="90">
          <cell r="A90">
            <v>740014</v>
          </cell>
          <cell r="B90" t="str">
            <v>Prisp. delod. za ZZ za vojaške obv. na služenju voj.roka</v>
          </cell>
          <cell r="C90">
            <v>222</v>
          </cell>
        </row>
        <row r="91">
          <cell r="A91">
            <v>740015</v>
          </cell>
          <cell r="B91" t="str">
            <v xml:space="preserve">Prisp. delod. za pošk. pri delu in pokl. bolezni za vojaške obv. </v>
          </cell>
          <cell r="C91">
            <v>7</v>
          </cell>
        </row>
        <row r="93">
          <cell r="A93">
            <v>7401</v>
          </cell>
          <cell r="B93" t="str">
            <v>Prejeta sredstva iz proračunov lokalnih skupnosti</v>
          </cell>
          <cell r="C93">
            <v>350283</v>
          </cell>
        </row>
        <row r="94">
          <cell r="A94">
            <v>740102</v>
          </cell>
          <cell r="B94" t="str">
            <v>Prejeta sredstva iz občinskih proračunov - prispevki za ZZ dol. oseb</v>
          </cell>
          <cell r="C94">
            <v>350283</v>
          </cell>
        </row>
        <row r="96">
          <cell r="A96">
            <v>7402</v>
          </cell>
          <cell r="B96" t="str">
            <v>Prejeta sredstva iz skladov socialnega zavarovanja</v>
          </cell>
          <cell r="C96">
            <v>5445225</v>
          </cell>
        </row>
        <row r="97">
          <cell r="A97">
            <v>740202</v>
          </cell>
          <cell r="B97" t="str">
            <v>Prejeta sredstva iz ZPIZ iz naslova prispevka za ZZ upokojencev</v>
          </cell>
          <cell r="C97">
            <v>5233226</v>
          </cell>
        </row>
        <row r="98">
          <cell r="A98">
            <v>740204</v>
          </cell>
          <cell r="B98" t="str">
            <v>Prisp. delod. za ZZ nadom. boleznin</v>
          </cell>
          <cell r="C98">
            <v>24603</v>
          </cell>
        </row>
        <row r="99">
          <cell r="A99">
            <v>740207</v>
          </cell>
          <cell r="B99" t="str">
            <v>Prisp. delod. za ZZ nadom.iz inval.zavar.</v>
          </cell>
          <cell r="C99">
            <v>187396</v>
          </cell>
        </row>
        <row r="103">
          <cell r="A103" t="str">
            <v xml:space="preserve">II. </v>
          </cell>
          <cell r="B103" t="str">
            <v>SKUPAJ ODHODKI (40+41+42+49)</v>
          </cell>
          <cell r="C103">
            <v>35998990.5</v>
          </cell>
        </row>
        <row r="105">
          <cell r="A105">
            <v>40</v>
          </cell>
          <cell r="B105" t="str">
            <v>TEKOČI ODHODKI (400+401+402+403+404+409)</v>
          </cell>
          <cell r="C105">
            <v>864864</v>
          </cell>
        </row>
        <row r="107">
          <cell r="A107">
            <v>400</v>
          </cell>
          <cell r="B107" t="str">
            <v>PLAČE IN DRUGI IZDATKI ZAPOSLENIM</v>
          </cell>
          <cell r="C107">
            <v>354816</v>
          </cell>
        </row>
        <row r="108">
          <cell r="A108">
            <v>4000</v>
          </cell>
          <cell r="B108" t="str">
            <v>Plače in dodatki</v>
          </cell>
          <cell r="C108">
            <v>313011</v>
          </cell>
        </row>
        <row r="109">
          <cell r="A109">
            <v>4001</v>
          </cell>
          <cell r="B109" t="str">
            <v>Regres za letni dopust</v>
          </cell>
          <cell r="C109">
            <v>486</v>
          </cell>
        </row>
        <row r="110">
          <cell r="A110">
            <v>4002</v>
          </cell>
          <cell r="B110" t="str">
            <v>Povračila in nadomestila</v>
          </cell>
          <cell r="C110">
            <v>28206</v>
          </cell>
        </row>
        <row r="111">
          <cell r="A111">
            <v>4003</v>
          </cell>
          <cell r="B111" t="str">
            <v>Sredstva za delovno uspešnost</v>
          </cell>
          <cell r="C111">
            <v>11694</v>
          </cell>
        </row>
        <row r="112">
          <cell r="A112">
            <v>4004</v>
          </cell>
          <cell r="B112" t="str">
            <v>Sredstva za nadurno delo</v>
          </cell>
          <cell r="C112">
            <v>655</v>
          </cell>
        </row>
        <row r="113">
          <cell r="A113">
            <v>4005</v>
          </cell>
          <cell r="B113" t="str">
            <v>Plače za delo nerezidentov po pogodbi</v>
          </cell>
          <cell r="C113">
            <v>0</v>
          </cell>
        </row>
        <row r="114">
          <cell r="A114">
            <v>4009</v>
          </cell>
          <cell r="B114" t="str">
            <v>Drugi izdatki zaposlenim</v>
          </cell>
          <cell r="C114">
            <v>764</v>
          </cell>
        </row>
        <row r="116">
          <cell r="A116">
            <v>401</v>
          </cell>
          <cell r="B116" t="str">
            <v>PRISPEVKI DELODAJALCEV ZA SOCIALNO VARNOST</v>
          </cell>
          <cell r="C116">
            <v>59182</v>
          </cell>
        </row>
        <row r="117">
          <cell r="A117">
            <v>4010</v>
          </cell>
          <cell r="B117" t="str">
            <v>Prispevki za PIZ</v>
          </cell>
          <cell r="C117">
            <v>28826</v>
          </cell>
        </row>
        <row r="118">
          <cell r="A118">
            <v>4011</v>
          </cell>
          <cell r="B118" t="str">
            <v>Prispevek za ZZ</v>
          </cell>
          <cell r="C118">
            <v>23097</v>
          </cell>
        </row>
        <row r="119">
          <cell r="A119">
            <v>4012</v>
          </cell>
          <cell r="B119" t="str">
            <v>Prispevek za zaposlovanje</v>
          </cell>
          <cell r="C119">
            <v>196</v>
          </cell>
        </row>
        <row r="120">
          <cell r="A120">
            <v>4013</v>
          </cell>
          <cell r="B120" t="str">
            <v>Prispevek za starševsko varstvo</v>
          </cell>
          <cell r="C120">
            <v>326</v>
          </cell>
        </row>
        <row r="121">
          <cell r="A121">
            <v>4015</v>
          </cell>
          <cell r="B121" t="str">
            <v>Premije kolektivnega DPZ</v>
          </cell>
          <cell r="C121">
            <v>6737</v>
          </cell>
        </row>
        <row r="123">
          <cell r="A123">
            <v>402</v>
          </cell>
          <cell r="B123" t="str">
            <v>IZDATKI ZA BLAGO IN STORITVE</v>
          </cell>
          <cell r="C123">
            <v>421955</v>
          </cell>
        </row>
        <row r="124">
          <cell r="A124">
            <v>4020</v>
          </cell>
          <cell r="B124" t="str">
            <v>Pisarniški in splošni material in storitve</v>
          </cell>
          <cell r="C124">
            <v>51247</v>
          </cell>
        </row>
        <row r="125">
          <cell r="A125">
            <v>4021</v>
          </cell>
          <cell r="B125" t="str">
            <v>Posebni material in storitve</v>
          </cell>
          <cell r="C125">
            <v>339</v>
          </cell>
        </row>
        <row r="126">
          <cell r="A126">
            <v>4022</v>
          </cell>
          <cell r="B126" t="str">
            <v>Energija, voda, komunalne storitve in komunikacije</v>
          </cell>
          <cell r="C126">
            <v>43426</v>
          </cell>
        </row>
        <row r="127">
          <cell r="A127">
            <v>4023</v>
          </cell>
          <cell r="B127" t="str">
            <v>Prevozni stroški in storitve</v>
          </cell>
          <cell r="C127">
            <v>1553</v>
          </cell>
        </row>
        <row r="128">
          <cell r="A128">
            <v>4024</v>
          </cell>
          <cell r="B128" t="str">
            <v>Izdatki za službena potovanja</v>
          </cell>
          <cell r="C128">
            <v>10859</v>
          </cell>
        </row>
        <row r="129">
          <cell r="A129">
            <v>4025</v>
          </cell>
          <cell r="B129" t="str">
            <v>Tekoče vzdrževanje</v>
          </cell>
          <cell r="C129">
            <v>75877</v>
          </cell>
        </row>
        <row r="130">
          <cell r="A130">
            <v>4026</v>
          </cell>
          <cell r="B130" t="str">
            <v>Najemnine in zakupnine (leasing)</v>
          </cell>
          <cell r="C130">
            <v>66775</v>
          </cell>
        </row>
        <row r="131">
          <cell r="A131">
            <v>4027</v>
          </cell>
          <cell r="B131" t="str">
            <v>Kazni in odškodnine</v>
          </cell>
          <cell r="C131">
            <v>0</v>
          </cell>
        </row>
        <row r="132">
          <cell r="A132">
            <v>4028</v>
          </cell>
          <cell r="B132" t="str">
            <v>Davek na izplačane plače</v>
          </cell>
          <cell r="C132">
            <v>21675</v>
          </cell>
        </row>
        <row r="133">
          <cell r="A133">
            <v>4029</v>
          </cell>
          <cell r="B133" t="str">
            <v>Drugi operativni odhodki</v>
          </cell>
          <cell r="C133">
            <v>150204</v>
          </cell>
        </row>
        <row r="135">
          <cell r="A135">
            <v>403</v>
          </cell>
          <cell r="B135" t="str">
            <v>PLAČILA DOMAČIH OBRESTI</v>
          </cell>
          <cell r="C135">
            <v>28911</v>
          </cell>
        </row>
        <row r="137">
          <cell r="A137">
            <v>404</v>
          </cell>
          <cell r="B137" t="str">
            <v>PLAČILA TUJIH OBRESTI</v>
          </cell>
          <cell r="C137">
            <v>0</v>
          </cell>
        </row>
        <row r="139">
          <cell r="A139">
            <v>409</v>
          </cell>
          <cell r="B139" t="str">
            <v>REZERVE</v>
          </cell>
          <cell r="C139">
            <v>0</v>
          </cell>
        </row>
        <row r="141">
          <cell r="A141">
            <v>41</v>
          </cell>
          <cell r="B141" t="str">
            <v>TEKOČI TRANSFERI (411+412+413+414)</v>
          </cell>
          <cell r="C141">
            <v>34959532</v>
          </cell>
        </row>
        <row r="143">
          <cell r="A143">
            <v>411</v>
          </cell>
          <cell r="B143" t="str">
            <v>TRANSFERI POSAMEZNIKOM IN GOSPODINJSTVOM</v>
          </cell>
          <cell r="C143">
            <v>3312814</v>
          </cell>
        </row>
        <row r="145">
          <cell r="A145">
            <v>4116</v>
          </cell>
          <cell r="B145" t="str">
            <v>Boleznine</v>
          </cell>
          <cell r="C145">
            <v>3087727</v>
          </cell>
        </row>
        <row r="146">
          <cell r="A146">
            <v>411600</v>
          </cell>
          <cell r="B146" t="str">
            <v>Boleznine nad 30 dni, izplačane iz OZZ</v>
          </cell>
          <cell r="C146">
            <v>2221822</v>
          </cell>
        </row>
        <row r="147">
          <cell r="B147" t="str">
            <v>- od tega boleznine 1. btto</v>
          </cell>
          <cell r="C147">
            <v>1937373.2384500019</v>
          </cell>
        </row>
        <row r="148">
          <cell r="B148" t="str">
            <v>- od tega prisp. delodaj. za boleznine</v>
          </cell>
          <cell r="C148">
            <v>284448.76154999994</v>
          </cell>
        </row>
        <row r="149">
          <cell r="A149">
            <v>411699</v>
          </cell>
          <cell r="B149" t="str">
            <v>Druge boleznine</v>
          </cell>
          <cell r="C149">
            <v>865905</v>
          </cell>
        </row>
        <row r="150">
          <cell r="B150" t="str">
            <v>- od tega boleznine 1. btto</v>
          </cell>
          <cell r="C150">
            <v>755047.51237500086</v>
          </cell>
        </row>
        <row r="151">
          <cell r="B151" t="str">
            <v>- od tega prisp. delodaj. za boleznine</v>
          </cell>
          <cell r="C151">
            <v>110857.48762499983</v>
          </cell>
        </row>
        <row r="153">
          <cell r="A153">
            <v>4117</v>
          </cell>
          <cell r="B153" t="str">
            <v>Štipendije</v>
          </cell>
          <cell r="C153">
            <v>0</v>
          </cell>
        </row>
        <row r="155">
          <cell r="A155">
            <v>4119</v>
          </cell>
          <cell r="B155" t="str">
            <v>Drugi transferi posameznikom</v>
          </cell>
          <cell r="C155">
            <v>225087</v>
          </cell>
        </row>
        <row r="156">
          <cell r="A156">
            <v>411908</v>
          </cell>
          <cell r="B156" t="str">
            <v>Denarne nagrade in priznanja</v>
          </cell>
          <cell r="C156">
            <v>0</v>
          </cell>
        </row>
        <row r="157">
          <cell r="A157">
            <v>411910</v>
          </cell>
          <cell r="B157" t="str">
            <v>Plačilo dnevnic, potnih in drugih stroškov v zvezi z zdravljenjem</v>
          </cell>
          <cell r="C157">
            <v>57742</v>
          </cell>
        </row>
        <row r="158">
          <cell r="A158">
            <v>411911</v>
          </cell>
          <cell r="B158" t="str">
            <v>Plačilo pogrebnin</v>
          </cell>
          <cell r="C158">
            <v>165120</v>
          </cell>
        </row>
        <row r="159">
          <cell r="A159">
            <v>411912</v>
          </cell>
          <cell r="B159" t="str">
            <v>Plačilo posmrtnin</v>
          </cell>
          <cell r="C159">
            <v>2225</v>
          </cell>
        </row>
        <row r="160">
          <cell r="A160">
            <v>411999</v>
          </cell>
          <cell r="B160" t="str">
            <v>Drugi transferi posameznikom in gospodinjstvom</v>
          </cell>
          <cell r="C160">
            <v>0</v>
          </cell>
        </row>
        <row r="162">
          <cell r="A162">
            <v>412</v>
          </cell>
          <cell r="B162" t="str">
            <v>TRANSFERI NEPROFITNIM ORGANIZACIJAM IN USTANOVAM</v>
          </cell>
          <cell r="C162">
            <v>289</v>
          </cell>
        </row>
        <row r="164">
          <cell r="A164">
            <v>413</v>
          </cell>
          <cell r="B164" t="str">
            <v>DRUGI TEKOČI DOMAČI TRANSFERI</v>
          </cell>
          <cell r="C164">
            <v>30397685</v>
          </cell>
        </row>
        <row r="166">
          <cell r="A166">
            <v>4131</v>
          </cell>
          <cell r="B166" t="str">
            <v>Tekoči transferi v sklade socialnega zavarovanja</v>
          </cell>
          <cell r="C166">
            <v>59868</v>
          </cell>
        </row>
        <row r="167">
          <cell r="A167">
            <v>413102</v>
          </cell>
          <cell r="B167" t="str">
            <v>Prispevek v ZZZS za ZZ upokojencev, ki ga plačuje ZPIZ</v>
          </cell>
          <cell r="C167">
            <v>0</v>
          </cell>
        </row>
        <row r="168">
          <cell r="A168">
            <v>413110</v>
          </cell>
          <cell r="B168" t="str">
            <v>Prispevki za PIZ od nadomestil</v>
          </cell>
          <cell r="C168">
            <v>33271</v>
          </cell>
        </row>
        <row r="169">
          <cell r="A169">
            <v>413111</v>
          </cell>
          <cell r="B169" t="str">
            <v>Prispevki za ZZ od nadomestil</v>
          </cell>
          <cell r="C169">
            <v>26597</v>
          </cell>
        </row>
        <row r="170">
          <cell r="A170">
            <v>413199</v>
          </cell>
          <cell r="B170" t="str">
            <v>Drugi tekoči transferi v sklade socialnega zavarovanja</v>
          </cell>
          <cell r="C170">
            <v>0</v>
          </cell>
        </row>
        <row r="172">
          <cell r="A172">
            <v>4133</v>
          </cell>
          <cell r="B172" t="str">
            <v>Tekoči transferi v javne zavode</v>
          </cell>
          <cell r="C172">
            <v>26243475</v>
          </cell>
        </row>
        <row r="173">
          <cell r="A173">
            <v>413300</v>
          </cell>
          <cell r="B173" t="str">
            <v>Sredstva za plače</v>
          </cell>
          <cell r="C173">
            <v>10483591</v>
          </cell>
        </row>
        <row r="174">
          <cell r="A174">
            <v>4133001</v>
          </cell>
          <cell r="B174" t="str">
            <v>- osnovna zdravstvena dejavnost</v>
          </cell>
          <cell r="C174">
            <v>2694797</v>
          </cell>
        </row>
        <row r="175">
          <cell r="A175">
            <v>4133002</v>
          </cell>
          <cell r="B175" t="str">
            <v>- spec. ambulantna in bolnišnična dejavnost</v>
          </cell>
          <cell r="C175">
            <v>6782558</v>
          </cell>
        </row>
        <row r="176">
          <cell r="A176">
            <v>4133003</v>
          </cell>
          <cell r="B176" t="str">
            <v>- zdravilišča</v>
          </cell>
          <cell r="C176">
            <v>3568</v>
          </cell>
        </row>
        <row r="177">
          <cell r="A177">
            <v>4133005</v>
          </cell>
          <cell r="B177" t="str">
            <v>- socialni zavodi</v>
          </cell>
          <cell r="C177">
            <v>1002668</v>
          </cell>
        </row>
        <row r="178">
          <cell r="A178">
            <v>413301</v>
          </cell>
          <cell r="B178" t="str">
            <v>Sredstva za prispevke delodajalca</v>
          </cell>
          <cell r="C178">
            <v>2283513</v>
          </cell>
        </row>
        <row r="179">
          <cell r="A179">
            <v>4133011</v>
          </cell>
          <cell r="B179" t="str">
            <v>- osnovna zdravstvena dejavnost</v>
          </cell>
          <cell r="C179">
            <v>591231</v>
          </cell>
        </row>
        <row r="180">
          <cell r="A180">
            <v>4133012</v>
          </cell>
          <cell r="B180" t="str">
            <v>- spec. ambulantna in bolnišnična dejavnost</v>
          </cell>
          <cell r="C180">
            <v>1476485</v>
          </cell>
        </row>
        <row r="181">
          <cell r="A181">
            <v>4133013</v>
          </cell>
          <cell r="B181" t="str">
            <v>- zdravilišča</v>
          </cell>
          <cell r="C181">
            <v>768</v>
          </cell>
        </row>
        <row r="182">
          <cell r="A182">
            <v>4133015</v>
          </cell>
          <cell r="B182" t="str">
            <v>- socialni zavodi</v>
          </cell>
          <cell r="C182">
            <v>215029</v>
          </cell>
        </row>
        <row r="183">
          <cell r="A183">
            <v>413302</v>
          </cell>
          <cell r="B183" t="str">
            <v>Sredstva za izdatke za blago in storitve</v>
          </cell>
          <cell r="C183">
            <v>8239068</v>
          </cell>
        </row>
        <row r="184">
          <cell r="A184">
            <v>4133021</v>
          </cell>
          <cell r="B184" t="str">
            <v>- osnovna zdravstvena dejavnost</v>
          </cell>
          <cell r="C184">
            <v>1084974</v>
          </cell>
        </row>
        <row r="185">
          <cell r="A185">
            <v>4133022</v>
          </cell>
          <cell r="B185" t="str">
            <v>- spec. ambulantna in bolnišnična dejavnost</v>
          </cell>
          <cell r="C185">
            <v>6903791</v>
          </cell>
        </row>
        <row r="186">
          <cell r="A186">
            <v>4133023</v>
          </cell>
          <cell r="B186" t="str">
            <v>- zdravilišča</v>
          </cell>
          <cell r="C186">
            <v>2643</v>
          </cell>
        </row>
        <row r="187">
          <cell r="A187">
            <v>4133025</v>
          </cell>
          <cell r="B187" t="str">
            <v>- socialni zavodi</v>
          </cell>
          <cell r="C187">
            <v>247660</v>
          </cell>
        </row>
        <row r="188">
          <cell r="A188">
            <v>413303</v>
          </cell>
          <cell r="B188" t="str">
            <v>Izdatki za zdravila</v>
          </cell>
          <cell r="C188">
            <v>4357211</v>
          </cell>
        </row>
        <row r="189">
          <cell r="A189">
            <v>413304</v>
          </cell>
          <cell r="B189" t="str">
            <v>Izdatki za ortopedske pripomočke</v>
          </cell>
          <cell r="C189">
            <v>284362</v>
          </cell>
        </row>
        <row r="190">
          <cell r="A190">
            <v>413305</v>
          </cell>
          <cell r="B190" t="str">
            <v>Izdatki za cepiva, transfuzijo krvi in sanitetni material</v>
          </cell>
          <cell r="C190">
            <v>251102</v>
          </cell>
        </row>
        <row r="191">
          <cell r="A191">
            <v>413306</v>
          </cell>
          <cell r="B191" t="str">
            <v>Konvencije</v>
          </cell>
          <cell r="C191">
            <v>49433</v>
          </cell>
        </row>
        <row r="192">
          <cell r="A192">
            <v>413310</v>
          </cell>
          <cell r="B192" t="str">
            <v>Za premije kolektivnega dodatnega pokojninskega zavarovanja</v>
          </cell>
          <cell r="C192">
            <v>295195</v>
          </cell>
        </row>
        <row r="193">
          <cell r="A193">
            <v>4133101</v>
          </cell>
          <cell r="B193" t="str">
            <v>- osnovna zdravstvena dejavnost</v>
          </cell>
          <cell r="C193">
            <v>56329</v>
          </cell>
        </row>
        <row r="194">
          <cell r="A194">
            <v>4133102</v>
          </cell>
          <cell r="B194" t="str">
            <v>- spec. ambulantna in bolnišnična dejavnost</v>
          </cell>
          <cell r="C194">
            <v>194085</v>
          </cell>
        </row>
        <row r="195">
          <cell r="A195">
            <v>4133103</v>
          </cell>
          <cell r="B195" t="str">
            <v>- zdravilišča</v>
          </cell>
          <cell r="C195">
            <v>130</v>
          </cell>
        </row>
        <row r="196">
          <cell r="A196">
            <v>4133105</v>
          </cell>
          <cell r="B196" t="str">
            <v>- socialni zavodi</v>
          </cell>
          <cell r="C196">
            <v>44651</v>
          </cell>
        </row>
        <row r="198">
          <cell r="A198">
            <v>4134</v>
          </cell>
          <cell r="B198" t="str">
            <v>Tekoči transferi v državni proračun</v>
          </cell>
          <cell r="C198">
            <v>583</v>
          </cell>
        </row>
        <row r="199">
          <cell r="A199">
            <v>413404</v>
          </cell>
          <cell r="B199" t="str">
            <v>Prispevki za zapos. od nadomestil</v>
          </cell>
          <cell r="C199">
            <v>206</v>
          </cell>
        </row>
        <row r="200">
          <cell r="A200">
            <v>413405</v>
          </cell>
          <cell r="B200" t="str">
            <v>Prisp. za porod. varst. od nadomest</v>
          </cell>
          <cell r="C200">
            <v>377</v>
          </cell>
        </row>
        <row r="202">
          <cell r="A202">
            <v>4135</v>
          </cell>
          <cell r="B202" t="str">
            <v>Tek. plačila drugim izvajal. javnih služb, ki niso posre.pror.uporabniki</v>
          </cell>
          <cell r="C202">
            <v>4093759</v>
          </cell>
        </row>
        <row r="203">
          <cell r="A203">
            <v>413500</v>
          </cell>
          <cell r="B203" t="str">
            <v>Tek. plačila drugim izvajal. javnih služb, ki niso posre.pror.uporabniki</v>
          </cell>
          <cell r="C203">
            <v>2591811</v>
          </cell>
        </row>
        <row r="204">
          <cell r="A204">
            <v>4135001</v>
          </cell>
          <cell r="B204" t="str">
            <v>- osnovna zdravstvena dejavnost</v>
          </cell>
          <cell r="C204">
            <v>1444754</v>
          </cell>
        </row>
        <row r="205">
          <cell r="A205">
            <v>4135002</v>
          </cell>
          <cell r="B205" t="str">
            <v>- spec. ambulantna in bolnišnična dejavnost</v>
          </cell>
          <cell r="C205">
            <v>738084</v>
          </cell>
        </row>
        <row r="206">
          <cell r="A206">
            <v>4135003</v>
          </cell>
          <cell r="B206" t="str">
            <v>- zdravilišča</v>
          </cell>
          <cell r="C206">
            <v>257419</v>
          </cell>
        </row>
        <row r="207">
          <cell r="A207">
            <v>4135005</v>
          </cell>
          <cell r="B207" t="str">
            <v>- socialni zavodi</v>
          </cell>
          <cell r="C207">
            <v>102608</v>
          </cell>
        </row>
        <row r="208">
          <cell r="A208">
            <v>4135006</v>
          </cell>
          <cell r="B208" t="str">
            <v>- posebne pravice iz OZZ</v>
          </cell>
          <cell r="C208">
            <v>48946</v>
          </cell>
        </row>
        <row r="209">
          <cell r="A209">
            <v>413501</v>
          </cell>
          <cell r="B209" t="str">
            <v>Za zdravila</v>
          </cell>
          <cell r="C209">
            <v>906862</v>
          </cell>
        </row>
        <row r="210">
          <cell r="A210">
            <v>413502</v>
          </cell>
          <cell r="B210" t="str">
            <v>Za ortopedske pripomočke</v>
          </cell>
          <cell r="C210">
            <v>595086</v>
          </cell>
        </row>
        <row r="211">
          <cell r="A211">
            <v>413503</v>
          </cell>
          <cell r="B211" t="str">
            <v>Za cepiva, transfuzijo krvi in sanitetni material</v>
          </cell>
          <cell r="C211">
            <v>0</v>
          </cell>
        </row>
        <row r="213">
          <cell r="A213">
            <v>414</v>
          </cell>
          <cell r="B213" t="str">
            <v>TEKOČI TRANSFERI V TUJINO</v>
          </cell>
          <cell r="C213">
            <v>1248744</v>
          </cell>
        </row>
        <row r="215">
          <cell r="A215">
            <v>4142</v>
          </cell>
          <cell r="B215" t="str">
            <v>Tekoči transferi neprofitnim organizacijam v tujini</v>
          </cell>
          <cell r="C215">
            <v>1248744</v>
          </cell>
        </row>
        <row r="216">
          <cell r="A216">
            <v>414200</v>
          </cell>
          <cell r="B216" t="str">
            <v>Za zdravljenje v tujini</v>
          </cell>
          <cell r="C216">
            <v>45005</v>
          </cell>
        </row>
        <row r="217">
          <cell r="A217">
            <v>414201</v>
          </cell>
          <cell r="B217" t="str">
            <v>Iz naslova konvencij z drugimi državami</v>
          </cell>
          <cell r="C217">
            <v>1203739</v>
          </cell>
        </row>
        <row r="219">
          <cell r="A219">
            <v>4143</v>
          </cell>
          <cell r="B219" t="str">
            <v>Drugi tekoči transferi v tujino</v>
          </cell>
          <cell r="C219">
            <v>0</v>
          </cell>
        </row>
        <row r="221">
          <cell r="A221">
            <v>42</v>
          </cell>
          <cell r="B221" t="str">
            <v xml:space="preserve">INVESTICIJSKI ODHODKI </v>
          </cell>
          <cell r="C221">
            <v>174594.5</v>
          </cell>
        </row>
        <row r="223">
          <cell r="A223">
            <v>420</v>
          </cell>
          <cell r="B223" t="str">
            <v>NAKUP IN GRADNJA OSNOVNIH SREDSTEV</v>
          </cell>
          <cell r="C223">
            <v>174594.5</v>
          </cell>
        </row>
        <row r="225">
          <cell r="A225">
            <v>49</v>
          </cell>
          <cell r="B225" t="str">
            <v>PRENOS ODHODKOV IN DRUGIH IZDATKOV</v>
          </cell>
        </row>
        <row r="227">
          <cell r="A227">
            <v>498</v>
          </cell>
          <cell r="B227" t="str">
            <v>EVIDENČNI PROMET ODHODKOV V BREME REZERVNEGA SKLADA</v>
          </cell>
        </row>
        <row r="229">
          <cell r="A229" t="str">
            <v>III.</v>
          </cell>
          <cell r="B229" t="str">
            <v>PRESEŽEK/PRIMANJKLJAJ   (I. - II.)</v>
          </cell>
          <cell r="C229">
            <v>-2602882</v>
          </cell>
        </row>
        <row r="230">
          <cell r="B230" t="str">
            <v>(SKUPAJ PRIHODKI MINUS SKUPAJ ODHODKI)</v>
          </cell>
        </row>
        <row r="234">
          <cell r="A234" t="str">
            <v>B.  RAČUN FINANČNIH TERJATEV IN NALOŽB :</v>
          </cell>
        </row>
        <row r="236">
          <cell r="A236" t="str">
            <v>IV.</v>
          </cell>
          <cell r="B236" t="str">
            <v>PREJ. VRAČ. DANIH POSOJIL, PROD. KAP.DEL. (750+751)</v>
          </cell>
          <cell r="C236">
            <v>477.4840899999981</v>
          </cell>
        </row>
        <row r="238">
          <cell r="A238">
            <v>750</v>
          </cell>
          <cell r="B238" t="str">
            <v>PREJETA VRAČILA DANIH POSOJIL</v>
          </cell>
          <cell r="C238">
            <v>477.4840899999981</v>
          </cell>
        </row>
        <row r="239">
          <cell r="A239">
            <v>7500</v>
          </cell>
          <cell r="B239" t="str">
            <v>Prejeta vračila danih posojil - od posameznikov in zasebnikov</v>
          </cell>
          <cell r="C239">
            <v>477.4840899999981</v>
          </cell>
        </row>
        <row r="240">
          <cell r="A240">
            <v>7505</v>
          </cell>
          <cell r="B240" t="str">
            <v>Prejeta vračila danih posojil - od občin</v>
          </cell>
          <cell r="C240">
            <v>0</v>
          </cell>
        </row>
        <row r="241">
          <cell r="A241">
            <v>7507</v>
          </cell>
          <cell r="B241" t="str">
            <v>Prejeta vračila danih posojil - državnemu proračunu</v>
          </cell>
          <cell r="C241">
            <v>0</v>
          </cell>
        </row>
        <row r="243">
          <cell r="A243">
            <v>751</v>
          </cell>
          <cell r="B243" t="str">
            <v>PRODAJA KAPITALSKIH DELEŽEV</v>
          </cell>
          <cell r="C243">
            <v>0</v>
          </cell>
        </row>
        <row r="244">
          <cell r="A244">
            <v>7512</v>
          </cell>
          <cell r="B244" t="str">
            <v>Sredstva, pridobljena s prodajo kapitalskih deležev v privatnih podjetjih</v>
          </cell>
          <cell r="C244">
            <v>0</v>
          </cell>
        </row>
        <row r="246">
          <cell r="A246" t="str">
            <v>V.</v>
          </cell>
          <cell r="B246" t="str">
            <v>DANA POSOJILA, POVEČANJE KAPIT. DEL. (440+441)</v>
          </cell>
        </row>
        <row r="248">
          <cell r="A248">
            <v>440</v>
          </cell>
          <cell r="B248" t="str">
            <v>DANA POSOJILA</v>
          </cell>
          <cell r="C248">
            <v>0</v>
          </cell>
        </row>
        <row r="249">
          <cell r="A249">
            <v>4400</v>
          </cell>
          <cell r="B249" t="str">
            <v>Dana posojila posameznikom in zasebnikom</v>
          </cell>
          <cell r="C249">
            <v>0</v>
          </cell>
        </row>
        <row r="250">
          <cell r="A250">
            <v>4405</v>
          </cell>
          <cell r="B250" t="str">
            <v>Dana posojila občinam</v>
          </cell>
          <cell r="C250">
            <v>0</v>
          </cell>
        </row>
        <row r="251">
          <cell r="A251">
            <v>4407</v>
          </cell>
          <cell r="B251" t="str">
            <v>Dana posojila državnemu proračunu</v>
          </cell>
          <cell r="C251">
            <v>0</v>
          </cell>
        </row>
        <row r="253">
          <cell r="A253">
            <v>441</v>
          </cell>
          <cell r="B253" t="str">
            <v>POVEČANJE KAPITALSKIH DELEŽEV IN NALOŽB</v>
          </cell>
          <cell r="C253">
            <v>0</v>
          </cell>
        </row>
        <row r="255">
          <cell r="A255" t="str">
            <v>VI.</v>
          </cell>
          <cell r="B255" t="str">
            <v>PREJETA - DANA POSOJILA, SPREM. KAP. DEL. (IV. - V.)</v>
          </cell>
          <cell r="C255">
            <v>477.4840899999981</v>
          </cell>
        </row>
        <row r="259">
          <cell r="A259" t="str">
            <v>C.  RAČUN FINANCIRANJA :</v>
          </cell>
        </row>
        <row r="261">
          <cell r="A261" t="str">
            <v>VII.</v>
          </cell>
          <cell r="B261" t="str">
            <v>ZADOLŽEVANJE</v>
          </cell>
          <cell r="C261">
            <v>2525000</v>
          </cell>
        </row>
        <row r="263">
          <cell r="A263">
            <v>500</v>
          </cell>
          <cell r="B263" t="str">
            <v>DOMAČE ZADOLŽEVANJE</v>
          </cell>
          <cell r="C263">
            <v>2525000</v>
          </cell>
        </row>
        <row r="264">
          <cell r="A264">
            <v>5001</v>
          </cell>
          <cell r="B264" t="str">
            <v>Najeti krediti pri poslovnih bankah</v>
          </cell>
          <cell r="C264">
            <v>0</v>
          </cell>
        </row>
        <row r="265">
          <cell r="A265">
            <v>5002</v>
          </cell>
          <cell r="B265" t="str">
            <v>Najeti krediti pri drugih finančnih institucijah</v>
          </cell>
          <cell r="C265">
            <v>0</v>
          </cell>
        </row>
        <row r="266">
          <cell r="A266">
            <v>5003</v>
          </cell>
          <cell r="B266" t="str">
            <v>Najeti krediti pri drugih domačih kreditodajalcih</v>
          </cell>
          <cell r="C266">
            <v>2525000</v>
          </cell>
        </row>
        <row r="268">
          <cell r="A268" t="str">
            <v>VIII.</v>
          </cell>
          <cell r="B268" t="str">
            <v>ODPLAČILA DOLGA</v>
          </cell>
          <cell r="C268">
            <v>0</v>
          </cell>
        </row>
        <row r="270">
          <cell r="A270">
            <v>550</v>
          </cell>
          <cell r="B270" t="str">
            <v>ODPLAČILA DOMAČEGA DOLGA</v>
          </cell>
          <cell r="C270">
            <v>0</v>
          </cell>
        </row>
        <row r="271">
          <cell r="A271">
            <v>5501</v>
          </cell>
          <cell r="B271" t="str">
            <v>Odplačila kreditov poslovnim bankam</v>
          </cell>
          <cell r="C271">
            <v>0</v>
          </cell>
        </row>
        <row r="272">
          <cell r="A272">
            <v>5502</v>
          </cell>
          <cell r="B272" t="str">
            <v>Odplačila kreditov drugim finančnim institucijam</v>
          </cell>
          <cell r="C272">
            <v>0</v>
          </cell>
        </row>
        <row r="273">
          <cell r="A273">
            <v>5503</v>
          </cell>
          <cell r="B273" t="str">
            <v>Odplačila kreditov drugim domačim kreditodajalcem</v>
          </cell>
          <cell r="C273">
            <v>0</v>
          </cell>
        </row>
        <row r="276">
          <cell r="A276" t="str">
            <v>IX</v>
          </cell>
          <cell r="B276" t="str">
            <v>NETO ZADOLŽEVANJE   (VII. - VIII.)</v>
          </cell>
          <cell r="C276">
            <v>2525000</v>
          </cell>
        </row>
        <row r="278">
          <cell r="A278" t="str">
            <v>X</v>
          </cell>
          <cell r="B278" t="str">
            <v>POVEČ./ZMANJ. SRED. NA RAČUNIH (I+IV+VII-II-V-VIII)</v>
          </cell>
          <cell r="C278">
            <v>-77404.515909999609</v>
          </cell>
        </row>
        <row r="280">
          <cell r="A280" t="str">
            <v>XII.</v>
          </cell>
          <cell r="B280" t="str">
            <v>STANJE SRED. NA RAČ. ZAV. KONEC PRET. MESECA</v>
          </cell>
          <cell r="C280">
            <v>2367</v>
          </cell>
        </row>
      </sheetData>
      <sheetData sheetId="12">
        <row r="1">
          <cell r="A1" t="str">
            <v>Zavod za zdravstveno zavarovanje Slovenije</v>
          </cell>
        </row>
        <row r="4">
          <cell r="A4" t="str">
            <v xml:space="preserve">A.  BILANCA PRIHODKOV IN ODHODKOV </v>
          </cell>
          <cell r="C4" t="str">
            <v>November</v>
          </cell>
        </row>
        <row r="5">
          <cell r="C5">
            <v>2004</v>
          </cell>
        </row>
        <row r="8">
          <cell r="A8" t="str">
            <v>I.</v>
          </cell>
          <cell r="B8" t="str">
            <v>SKUPAJ PRIHODKI (70+71+72+73+74)</v>
          </cell>
          <cell r="C8">
            <v>33745386.5</v>
          </cell>
        </row>
        <row r="10">
          <cell r="B10" t="str">
            <v>TEKOČI PRIHODKI (70+71)</v>
          </cell>
          <cell r="C10">
            <v>27610536</v>
          </cell>
        </row>
        <row r="12">
          <cell r="A12">
            <v>70</v>
          </cell>
          <cell r="B12" t="str">
            <v>DAVČNI PRIHODKI (DAVKI IN PRISPEVKI)</v>
          </cell>
          <cell r="C12">
            <v>26725629</v>
          </cell>
        </row>
        <row r="14">
          <cell r="A14">
            <v>701</v>
          </cell>
          <cell r="B14" t="str">
            <v>PRISPEVKI ZA SOCIALNO VARNOST</v>
          </cell>
          <cell r="C14">
            <v>26725629</v>
          </cell>
        </row>
        <row r="16">
          <cell r="A16">
            <v>7010</v>
          </cell>
          <cell r="B16" t="str">
            <v>Prispevki zaposlenih</v>
          </cell>
          <cell r="C16">
            <v>11744222</v>
          </cell>
        </row>
        <row r="17">
          <cell r="A17">
            <v>701006</v>
          </cell>
          <cell r="B17" t="str">
            <v>Prispevek za ZZ - od zaposlenih pri pravnih osebah</v>
          </cell>
          <cell r="C17">
            <v>11087287</v>
          </cell>
        </row>
        <row r="18">
          <cell r="A18">
            <v>701007</v>
          </cell>
          <cell r="B18" t="str">
            <v>Prispevek za ZZ - od zaposlenih pri fizičnih osebah</v>
          </cell>
          <cell r="C18">
            <v>653705</v>
          </cell>
        </row>
        <row r="19">
          <cell r="A19">
            <v>701008</v>
          </cell>
          <cell r="B19" t="str">
            <v>Prispevek za ZZ - od zaposlenih pri tujem delodajalcu</v>
          </cell>
          <cell r="C19">
            <v>3230</v>
          </cell>
        </row>
        <row r="21">
          <cell r="A21">
            <v>7011</v>
          </cell>
          <cell r="B21" t="str">
            <v>Prispevki delodajalcev</v>
          </cell>
          <cell r="C21">
            <v>13050045</v>
          </cell>
        </row>
        <row r="22">
          <cell r="A22">
            <v>701109</v>
          </cell>
          <cell r="B22" t="str">
            <v>Prispevek za ZZ - za zaposlene pri pravnih osebah</v>
          </cell>
          <cell r="C22">
            <v>11399999</v>
          </cell>
        </row>
        <row r="23">
          <cell r="A23">
            <v>701110</v>
          </cell>
          <cell r="B23" t="str">
            <v>Prispevek za poškodbe pri delu in poklicne bolezni</v>
          </cell>
          <cell r="C23">
            <v>1043768</v>
          </cell>
        </row>
        <row r="24">
          <cell r="A24">
            <v>701113</v>
          </cell>
          <cell r="B24" t="str">
            <v>Prispevek za ZZ za zaposlene pri fizičnih osebah</v>
          </cell>
          <cell r="C24">
            <v>606278</v>
          </cell>
        </row>
        <row r="26">
          <cell r="A26">
            <v>7012</v>
          </cell>
          <cell r="B26" t="str">
            <v>Prispevki samozaposlenih</v>
          </cell>
          <cell r="C26">
            <v>1403424</v>
          </cell>
        </row>
        <row r="27">
          <cell r="A27">
            <v>701207</v>
          </cell>
          <cell r="B27" t="str">
            <v>Prispevek za ZZ - kmetov, od katastrskega dohodka</v>
          </cell>
          <cell r="C27">
            <v>85561</v>
          </cell>
        </row>
        <row r="28">
          <cell r="A28">
            <v>701208</v>
          </cell>
          <cell r="B28" t="str">
            <v>Prispevek za ZZ - kmetov, od osnove za pokojninsko in invalidsko zav.</v>
          </cell>
          <cell r="C28">
            <v>17467</v>
          </cell>
        </row>
        <row r="29">
          <cell r="A29">
            <v>701209</v>
          </cell>
          <cell r="B29" t="str">
            <v>Prispevek za ZZ - oseb, ki plačujejo prispevek v pavšalu</v>
          </cell>
          <cell r="C29">
            <v>9142</v>
          </cell>
        </row>
        <row r="30">
          <cell r="A30">
            <v>701210</v>
          </cell>
          <cell r="B30" t="str">
            <v>Prispevek za ZZ - oseb, ki niso zavarovane iz drugih naslovov</v>
          </cell>
          <cell r="C30">
            <v>65575</v>
          </cell>
        </row>
        <row r="31">
          <cell r="A31">
            <v>701211</v>
          </cell>
          <cell r="B31" t="str">
            <v>Prispevek za poškodbe pri delu in poklicne bolezni kmetov</v>
          </cell>
          <cell r="C31">
            <v>6982</v>
          </cell>
        </row>
        <row r="32">
          <cell r="A32">
            <v>701212</v>
          </cell>
          <cell r="B32" t="str">
            <v>Pavšal za poškodbe pri delu in poklicne bolezni</v>
          </cell>
          <cell r="C32">
            <v>68458</v>
          </cell>
        </row>
        <row r="33">
          <cell r="A33">
            <v>701213</v>
          </cell>
          <cell r="B33" t="str">
            <v>Prispevek za ZZ - oseb, ki sam. opr. dej. - od zavarovalne osnove</v>
          </cell>
          <cell r="C33">
            <v>612806</v>
          </cell>
        </row>
        <row r="34">
          <cell r="A34">
            <v>701214</v>
          </cell>
          <cell r="B34" t="str">
            <v>Prispevek za ZZ - oseb, ki sam. opr. dej. - iz zavarovalne osnove</v>
          </cell>
          <cell r="C34">
            <v>537433</v>
          </cell>
        </row>
        <row r="36">
          <cell r="A36">
            <v>7013</v>
          </cell>
          <cell r="B36" t="str">
            <v>Ostali prispevki za socialno varnost</v>
          </cell>
          <cell r="C36">
            <v>527938</v>
          </cell>
        </row>
        <row r="37">
          <cell r="A37">
            <v>701303</v>
          </cell>
          <cell r="B37" t="str">
            <v>Zamudne obresti iz naslova prispevkov za ZZ</v>
          </cell>
          <cell r="C37">
            <v>102020</v>
          </cell>
        </row>
        <row r="38">
          <cell r="A38">
            <v>701304</v>
          </cell>
          <cell r="B38" t="str">
            <v>Pozneje plačani odloženi prispevki za socialno varnost</v>
          </cell>
          <cell r="C38">
            <v>0</v>
          </cell>
        </row>
        <row r="39">
          <cell r="A39">
            <v>701305</v>
          </cell>
          <cell r="B39" t="str">
            <v>Pozneje plačani ukinjeni prispevki za socialno varnost</v>
          </cell>
          <cell r="C39">
            <v>74478</v>
          </cell>
        </row>
        <row r="40">
          <cell r="A40">
            <v>701310</v>
          </cell>
          <cell r="B40" t="str">
            <v>Prisp. deloj. za ZZ nadom za porod.</v>
          </cell>
          <cell r="C40">
            <v>214057</v>
          </cell>
        </row>
        <row r="41">
          <cell r="A41">
            <v>701314</v>
          </cell>
          <cell r="B41" t="str">
            <v>Prisp. deloj. za ZZ nadom. za boleznin</v>
          </cell>
          <cell r="C41">
            <v>22094</v>
          </cell>
        </row>
        <row r="42">
          <cell r="A42">
            <v>701318</v>
          </cell>
          <cell r="B42" t="str">
            <v>Prisp. deloj. za ZZ nadom. za brezpos.</v>
          </cell>
          <cell r="C42">
            <v>115289</v>
          </cell>
        </row>
        <row r="43">
          <cell r="A43">
            <v>701320</v>
          </cell>
          <cell r="B43" t="str">
            <v>Prisp. deloj. za ZZ nadom. za inval.</v>
          </cell>
          <cell r="C43">
            <v>0</v>
          </cell>
        </row>
        <row r="45">
          <cell r="A45">
            <v>71</v>
          </cell>
          <cell r="B45" t="str">
            <v>NEDAVČNI PRIHODKI (710+712+713+714)</v>
          </cell>
          <cell r="C45">
            <v>884907</v>
          </cell>
        </row>
        <row r="47">
          <cell r="A47">
            <v>710</v>
          </cell>
          <cell r="B47" t="str">
            <v>UDELEŽBA NA DOBIČKU IN DOHODKI OD PREMOŽENJA</v>
          </cell>
          <cell r="C47">
            <v>14371</v>
          </cell>
        </row>
        <row r="48">
          <cell r="A48">
            <v>7100</v>
          </cell>
          <cell r="B48" t="str">
            <v>Udeležba na dobičku jav. podjetij in jav. finančnih institucij</v>
          </cell>
          <cell r="C48">
            <v>0</v>
          </cell>
        </row>
        <row r="49">
          <cell r="A49">
            <v>7101</v>
          </cell>
          <cell r="B49" t="str">
            <v>Prihodki od udeležbe na dobičku drugih podjetij in finan. inst.</v>
          </cell>
          <cell r="C49">
            <v>0</v>
          </cell>
        </row>
        <row r="50">
          <cell r="A50">
            <v>7102</v>
          </cell>
          <cell r="B50" t="str">
            <v xml:space="preserve">Prihodki od obresti </v>
          </cell>
          <cell r="C50">
            <v>2931</v>
          </cell>
        </row>
        <row r="51">
          <cell r="A51">
            <v>7103</v>
          </cell>
          <cell r="B51" t="str">
            <v>Prihodki od premoženja</v>
          </cell>
          <cell r="C51">
            <v>11440</v>
          </cell>
        </row>
        <row r="53">
          <cell r="A53">
            <v>712</v>
          </cell>
          <cell r="B53" t="str">
            <v>DENARNE KAZNI</v>
          </cell>
          <cell r="C53">
            <v>6623</v>
          </cell>
        </row>
        <row r="54">
          <cell r="A54">
            <v>7120</v>
          </cell>
          <cell r="B54" t="str">
            <v>Denarne kazni</v>
          </cell>
          <cell r="C54">
            <v>6623</v>
          </cell>
        </row>
        <row r="56">
          <cell r="A56">
            <v>713</v>
          </cell>
          <cell r="B56" t="str">
            <v>PRIHODKI OD PRODAJE BLAGA IN STORITEV</v>
          </cell>
          <cell r="C56">
            <v>68119</v>
          </cell>
        </row>
        <row r="57">
          <cell r="A57">
            <v>7130</v>
          </cell>
          <cell r="B57" t="str">
            <v>Prihodki od prodaje blaga in storitev</v>
          </cell>
          <cell r="C57">
            <v>68119</v>
          </cell>
        </row>
        <row r="59">
          <cell r="A59">
            <v>714</v>
          </cell>
          <cell r="B59" t="str">
            <v>DRUGI NEDAVČNI PRIHODKI</v>
          </cell>
          <cell r="C59">
            <v>795794</v>
          </cell>
        </row>
        <row r="60">
          <cell r="A60">
            <v>7141</v>
          </cell>
          <cell r="B60" t="str">
            <v>Drugi nedavčni prihodki</v>
          </cell>
          <cell r="C60">
            <v>795794</v>
          </cell>
        </row>
        <row r="61">
          <cell r="A61">
            <v>714100</v>
          </cell>
          <cell r="B61" t="str">
            <v>Drugi nedavčni prihodki</v>
          </cell>
          <cell r="C61">
            <v>4671</v>
          </cell>
        </row>
        <row r="62">
          <cell r="A62">
            <v>714103</v>
          </cell>
          <cell r="B62" t="str">
            <v>Prihodki iz naslova konvencij z drugimi državami</v>
          </cell>
          <cell r="C62">
            <v>431470</v>
          </cell>
        </row>
        <row r="63">
          <cell r="A63">
            <v>714104</v>
          </cell>
          <cell r="B63" t="str">
            <v>Prihodki iz naslova regresnih zahtevkov</v>
          </cell>
          <cell r="C63">
            <v>359348</v>
          </cell>
        </row>
        <row r="64">
          <cell r="A64">
            <v>714199</v>
          </cell>
          <cell r="B64" t="str">
            <v>Drugi izredni nedavčni prihodki</v>
          </cell>
          <cell r="C64">
            <v>305</v>
          </cell>
        </row>
        <row r="66">
          <cell r="A66">
            <v>72</v>
          </cell>
          <cell r="B66" t="str">
            <v>KAPITALSKI PRIHODKI (720+722)</v>
          </cell>
          <cell r="C66">
            <v>974.5</v>
          </cell>
        </row>
        <row r="68">
          <cell r="A68">
            <v>720</v>
          </cell>
          <cell r="B68" t="str">
            <v>PRIHODKI OD PRODAJE OSNOVNIH SREDSTEV</v>
          </cell>
          <cell r="C68">
            <v>974.5</v>
          </cell>
        </row>
        <row r="69">
          <cell r="A69">
            <v>7200</v>
          </cell>
          <cell r="B69" t="str">
            <v>Prihodki od prodaje zgradb in prostorov</v>
          </cell>
          <cell r="C69">
            <v>35019</v>
          </cell>
        </row>
        <row r="70">
          <cell r="A70">
            <v>7201</v>
          </cell>
          <cell r="B70" t="str">
            <v>Prihodki od prodaje prevoznih sredstev</v>
          </cell>
          <cell r="C70">
            <v>-34858</v>
          </cell>
        </row>
        <row r="71">
          <cell r="A71">
            <v>7202</v>
          </cell>
          <cell r="B71" t="str">
            <v>Prihodki od prodaje opreme</v>
          </cell>
          <cell r="C71">
            <v>797</v>
          </cell>
        </row>
        <row r="72">
          <cell r="A72">
            <v>7203</v>
          </cell>
          <cell r="B72" t="str">
            <v>Prihodki od prodaje drugih osnovnih sredstev</v>
          </cell>
          <cell r="C72">
            <v>16.5</v>
          </cell>
        </row>
        <row r="74">
          <cell r="A74">
            <v>722</v>
          </cell>
          <cell r="B74" t="str">
            <v>PRIHODKI OD PRODAJE ZEMLJIŠČ IN NEOPREDM. DOLG. SRED.</v>
          </cell>
          <cell r="C74">
            <v>0</v>
          </cell>
        </row>
        <row r="76">
          <cell r="A76">
            <v>73</v>
          </cell>
          <cell r="B76" t="str">
            <v>PREJETE DONACIJE (730+731)</v>
          </cell>
          <cell r="C76">
            <v>0</v>
          </cell>
        </row>
        <row r="78">
          <cell r="A78">
            <v>730</v>
          </cell>
          <cell r="B78" t="str">
            <v>PREJETE DONACIJE IZ DOMAČIH VIROV</v>
          </cell>
          <cell r="C78">
            <v>0</v>
          </cell>
        </row>
        <row r="79">
          <cell r="A79">
            <v>731</v>
          </cell>
          <cell r="B79" t="str">
            <v>PREJETE DONACIJE IZ TUJINE</v>
          </cell>
          <cell r="C79">
            <v>0</v>
          </cell>
        </row>
        <row r="81">
          <cell r="A81">
            <v>74</v>
          </cell>
          <cell r="B81" t="str">
            <v>TRANSFERNI PRIHODKI</v>
          </cell>
          <cell r="C81">
            <v>6133876</v>
          </cell>
        </row>
        <row r="83">
          <cell r="A83">
            <v>740</v>
          </cell>
          <cell r="B83" t="str">
            <v>TRANSFERNI PRIHODKI IZ DRUGIH JAVNOFINANČNIH INST.</v>
          </cell>
          <cell r="C83">
            <v>6133876</v>
          </cell>
        </row>
        <row r="84">
          <cell r="A84">
            <v>7400</v>
          </cell>
          <cell r="B84" t="str">
            <v>Prejeta sredstva iz državnega proračuna</v>
          </cell>
          <cell r="C84">
            <v>338857</v>
          </cell>
        </row>
        <row r="85">
          <cell r="A85">
            <v>740000</v>
          </cell>
          <cell r="B85" t="str">
            <v>Prejeta sredstva iz naslova tekočih obveznosti državnega proračuna</v>
          </cell>
          <cell r="C85">
            <v>0</v>
          </cell>
        </row>
        <row r="86">
          <cell r="A86">
            <v>740003</v>
          </cell>
          <cell r="B86" t="str">
            <v>Prejeta sred. iz drž. prorač. iz naslova prisp. za ZZ določenih oseb</v>
          </cell>
          <cell r="C86">
            <v>10623</v>
          </cell>
        </row>
        <row r="87">
          <cell r="A87">
            <v>740004</v>
          </cell>
          <cell r="B87" t="str">
            <v>Druga prejeta sredstva iz državnega proračuna za tekočo porabo</v>
          </cell>
          <cell r="C87">
            <v>0</v>
          </cell>
        </row>
        <row r="88">
          <cell r="A88">
            <v>740007</v>
          </cell>
          <cell r="B88" t="str">
            <v>Prisp. delod. za ZZ nadom. porodniško</v>
          </cell>
          <cell r="C88">
            <v>208375</v>
          </cell>
        </row>
        <row r="89">
          <cell r="A89">
            <v>740011</v>
          </cell>
          <cell r="B89" t="str">
            <v>Prisp. delod. za ZZ nadom. za brezposeln.</v>
          </cell>
          <cell r="C89">
            <v>119160</v>
          </cell>
        </row>
        <row r="90">
          <cell r="A90">
            <v>740014</v>
          </cell>
          <cell r="B90" t="str">
            <v>Prisp. delod. za ZZ za vojaške obv. na služenju voj.roka</v>
          </cell>
          <cell r="C90">
            <v>679</v>
          </cell>
        </row>
        <row r="91">
          <cell r="A91">
            <v>740015</v>
          </cell>
          <cell r="B91" t="str">
            <v xml:space="preserve">Prisp. delod. za pošk. pri delu in pokl. bolezni za vojaške obv. </v>
          </cell>
          <cell r="C91">
            <v>20</v>
          </cell>
        </row>
        <row r="93">
          <cell r="A93">
            <v>7401</v>
          </cell>
          <cell r="B93" t="str">
            <v>Prejeta sredstva iz proračunov lokalnih skupnosti</v>
          </cell>
          <cell r="C93">
            <v>332818</v>
          </cell>
        </row>
        <row r="94">
          <cell r="A94">
            <v>740102</v>
          </cell>
          <cell r="B94" t="str">
            <v>Prejeta sredstva iz občinskih proračunov - prispevki za ZZ dol. oseb</v>
          </cell>
          <cell r="C94">
            <v>332818</v>
          </cell>
        </row>
        <row r="96">
          <cell r="A96">
            <v>7402</v>
          </cell>
          <cell r="B96" t="str">
            <v>Prejeta sredstva iz skladov socialnega zavarovanja</v>
          </cell>
          <cell r="C96">
            <v>5462201</v>
          </cell>
        </row>
        <row r="97">
          <cell r="A97">
            <v>740202</v>
          </cell>
          <cell r="B97" t="str">
            <v>Prejeta sredstva iz ZPIZ iz naslova prispevka za ZZ upokojencev</v>
          </cell>
          <cell r="C97">
            <v>5250733</v>
          </cell>
        </row>
        <row r="98">
          <cell r="A98">
            <v>740204</v>
          </cell>
          <cell r="B98" t="str">
            <v>Prisp. delod. za ZZ nadom. boleznin</v>
          </cell>
          <cell r="C98">
            <v>22727</v>
          </cell>
        </row>
        <row r="99">
          <cell r="A99">
            <v>740207</v>
          </cell>
          <cell r="B99" t="str">
            <v>Prisp. delod. za ZZ nadom.iz inval.zavar.</v>
          </cell>
          <cell r="C99">
            <v>188741</v>
          </cell>
        </row>
        <row r="103">
          <cell r="A103" t="str">
            <v xml:space="preserve">II. </v>
          </cell>
          <cell r="B103" t="str">
            <v>SKUPAJ ODHODKI (40+41+42+49)</v>
          </cell>
          <cell r="C103">
            <v>34751124</v>
          </cell>
        </row>
        <row r="105">
          <cell r="A105">
            <v>40</v>
          </cell>
          <cell r="B105" t="str">
            <v>TEKOČI ODHODKI (400+401+402+403+404+409)</v>
          </cell>
          <cell r="C105">
            <v>862305</v>
          </cell>
        </row>
        <row r="107">
          <cell r="A107">
            <v>400</v>
          </cell>
          <cell r="B107" t="str">
            <v>PLAČE IN DRUGI IZDATKI ZAPOSLENIM</v>
          </cell>
          <cell r="C107">
            <v>347673</v>
          </cell>
        </row>
        <row r="108">
          <cell r="A108">
            <v>4000</v>
          </cell>
          <cell r="B108" t="str">
            <v>Plače in dodatki</v>
          </cell>
          <cell r="C108">
            <v>315122</v>
          </cell>
        </row>
        <row r="109">
          <cell r="A109">
            <v>4001</v>
          </cell>
          <cell r="B109" t="str">
            <v>Regres za letni dopust</v>
          </cell>
          <cell r="C109">
            <v>0</v>
          </cell>
        </row>
        <row r="110">
          <cell r="A110">
            <v>4002</v>
          </cell>
          <cell r="B110" t="str">
            <v>Povračila in nadomestila</v>
          </cell>
          <cell r="C110">
            <v>27717</v>
          </cell>
        </row>
        <row r="111">
          <cell r="A111">
            <v>4003</v>
          </cell>
          <cell r="B111" t="str">
            <v>Sredstva za delovno uspešnost</v>
          </cell>
          <cell r="C111">
            <v>622</v>
          </cell>
        </row>
        <row r="112">
          <cell r="A112">
            <v>4004</v>
          </cell>
          <cell r="B112" t="str">
            <v>Sredstva za nadurno delo</v>
          </cell>
          <cell r="C112">
            <v>684</v>
          </cell>
        </row>
        <row r="113">
          <cell r="A113">
            <v>4005</v>
          </cell>
          <cell r="B113" t="str">
            <v>Plače za delo nerezidentov po pogodbi</v>
          </cell>
          <cell r="C113">
            <v>0</v>
          </cell>
        </row>
        <row r="114">
          <cell r="A114">
            <v>4009</v>
          </cell>
          <cell r="B114" t="str">
            <v>Drugi izdatki zaposlenim</v>
          </cell>
          <cell r="C114">
            <v>3528</v>
          </cell>
        </row>
        <row r="116">
          <cell r="A116">
            <v>401</v>
          </cell>
          <cell r="B116" t="str">
            <v>PRISPEVKI DELODAJALCEV ZA SOCIALNO VARNOST</v>
          </cell>
          <cell r="C116">
            <v>59447</v>
          </cell>
        </row>
        <row r="117">
          <cell r="A117">
            <v>4010</v>
          </cell>
          <cell r="B117" t="str">
            <v>Prispevki za PIZ</v>
          </cell>
          <cell r="C117">
            <v>28303</v>
          </cell>
        </row>
        <row r="118">
          <cell r="A118">
            <v>4011</v>
          </cell>
          <cell r="B118" t="str">
            <v>Prispevek za ZZ</v>
          </cell>
          <cell r="C118">
            <v>22680</v>
          </cell>
        </row>
        <row r="119">
          <cell r="A119">
            <v>4012</v>
          </cell>
          <cell r="B119" t="str">
            <v>Prispevek za zaposlovanje</v>
          </cell>
          <cell r="C119">
            <v>192</v>
          </cell>
        </row>
        <row r="120">
          <cell r="A120">
            <v>4013</v>
          </cell>
          <cell r="B120" t="str">
            <v>Prispevek za starševsko varstvo</v>
          </cell>
          <cell r="C120">
            <v>319</v>
          </cell>
        </row>
        <row r="121">
          <cell r="A121">
            <v>4015</v>
          </cell>
          <cell r="B121" t="str">
            <v>Premije kolektivnega DPZ</v>
          </cell>
          <cell r="C121">
            <v>7953</v>
          </cell>
        </row>
        <row r="123">
          <cell r="A123">
            <v>402</v>
          </cell>
          <cell r="B123" t="str">
            <v>IZDATKI ZA BLAGO IN STORITVE</v>
          </cell>
          <cell r="C123">
            <v>418185</v>
          </cell>
        </row>
        <row r="124">
          <cell r="A124">
            <v>4020</v>
          </cell>
          <cell r="B124" t="str">
            <v>Pisarniški in splošni material in storitve</v>
          </cell>
          <cell r="C124">
            <v>57698</v>
          </cell>
        </row>
        <row r="125">
          <cell r="A125">
            <v>4021</v>
          </cell>
          <cell r="B125" t="str">
            <v>Posebni material in storitve</v>
          </cell>
          <cell r="C125">
            <v>578</v>
          </cell>
        </row>
        <row r="126">
          <cell r="A126">
            <v>4022</v>
          </cell>
          <cell r="B126" t="str">
            <v>Energija, voda, komunalne storitve in komunikacije</v>
          </cell>
          <cell r="C126">
            <v>45068</v>
          </cell>
        </row>
        <row r="127">
          <cell r="A127">
            <v>4023</v>
          </cell>
          <cell r="B127" t="str">
            <v>Prevozni stroški in storitve</v>
          </cell>
          <cell r="C127">
            <v>2466</v>
          </cell>
        </row>
        <row r="128">
          <cell r="A128">
            <v>4024</v>
          </cell>
          <cell r="B128" t="str">
            <v>Izdatki za službena potovanja</v>
          </cell>
          <cell r="C128">
            <v>6516</v>
          </cell>
        </row>
        <row r="129">
          <cell r="A129">
            <v>4025</v>
          </cell>
          <cell r="B129" t="str">
            <v>Tekoče vzdrževanje</v>
          </cell>
          <cell r="C129">
            <v>65881</v>
          </cell>
        </row>
        <row r="130">
          <cell r="A130">
            <v>4026</v>
          </cell>
          <cell r="B130" t="str">
            <v>Najemnine in zakupnine (leasing)</v>
          </cell>
          <cell r="C130">
            <v>67431</v>
          </cell>
        </row>
        <row r="131">
          <cell r="A131">
            <v>4027</v>
          </cell>
          <cell r="B131" t="str">
            <v>Kazni in odškodnine</v>
          </cell>
          <cell r="C131">
            <v>0</v>
          </cell>
        </row>
        <row r="132">
          <cell r="A132">
            <v>4028</v>
          </cell>
          <cell r="B132" t="str">
            <v>Davek na izplačane plače</v>
          </cell>
          <cell r="C132">
            <v>20653</v>
          </cell>
        </row>
        <row r="133">
          <cell r="A133">
            <v>4029</v>
          </cell>
          <cell r="B133" t="str">
            <v>Drugi operativni odhodki</v>
          </cell>
          <cell r="C133">
            <v>151894</v>
          </cell>
        </row>
        <row r="135">
          <cell r="A135">
            <v>403</v>
          </cell>
          <cell r="B135" t="str">
            <v>PLAČILA DOMAČIH OBRESTI</v>
          </cell>
          <cell r="C135">
            <v>37000</v>
          </cell>
        </row>
        <row r="137">
          <cell r="A137">
            <v>404</v>
          </cell>
          <cell r="B137" t="str">
            <v>PLAČILA TUJIH OBRESTI</v>
          </cell>
          <cell r="C137">
            <v>0</v>
          </cell>
        </row>
        <row r="139">
          <cell r="A139">
            <v>409</v>
          </cell>
          <cell r="B139" t="str">
            <v>REZERVE</v>
          </cell>
          <cell r="C139">
            <v>0</v>
          </cell>
        </row>
        <row r="141">
          <cell r="A141">
            <v>41</v>
          </cell>
          <cell r="B141" t="str">
            <v>TEKOČI TRANSFERI (411+412+413+414)</v>
          </cell>
          <cell r="C141">
            <v>33823414</v>
          </cell>
        </row>
        <row r="143">
          <cell r="A143">
            <v>411</v>
          </cell>
          <cell r="B143" t="str">
            <v>TRANSFERI POSAMEZNIKOM IN GOSPODINJSTVOM</v>
          </cell>
          <cell r="C143">
            <v>3153730</v>
          </cell>
        </row>
        <row r="145">
          <cell r="A145">
            <v>4116</v>
          </cell>
          <cell r="B145" t="str">
            <v>Boleznine</v>
          </cell>
          <cell r="C145">
            <v>2910634</v>
          </cell>
        </row>
        <row r="146">
          <cell r="A146">
            <v>411600</v>
          </cell>
          <cell r="B146" t="str">
            <v>Boleznine nad 30 dni, izplačane iz OZZ</v>
          </cell>
          <cell r="C146">
            <v>1995612</v>
          </cell>
        </row>
        <row r="147">
          <cell r="B147" t="str">
            <v>- od tega boleznine 1. btto</v>
          </cell>
          <cell r="C147">
            <v>1740123.7736999998</v>
          </cell>
        </row>
        <row r="148">
          <cell r="B148" t="str">
            <v>- od tega prisp. delodaj. za boleznine</v>
          </cell>
          <cell r="C148">
            <v>255488.22630000001</v>
          </cell>
        </row>
        <row r="149">
          <cell r="A149">
            <v>411699</v>
          </cell>
          <cell r="B149" t="str">
            <v>Druge boleznine</v>
          </cell>
          <cell r="C149">
            <v>915022</v>
          </cell>
        </row>
        <row r="150">
          <cell r="B150" t="str">
            <v>- od tega boleznine 1. btto</v>
          </cell>
          <cell r="C150">
            <v>797876.30844999989</v>
          </cell>
        </row>
        <row r="151">
          <cell r="B151" t="str">
            <v>- od tega prisp. delodaj. za boleznine</v>
          </cell>
          <cell r="C151">
            <v>117145.69155</v>
          </cell>
        </row>
        <row r="153">
          <cell r="A153">
            <v>4117</v>
          </cell>
          <cell r="B153" t="str">
            <v>Štipendije</v>
          </cell>
          <cell r="C153">
            <v>0</v>
          </cell>
        </row>
        <row r="155">
          <cell r="A155">
            <v>4119</v>
          </cell>
          <cell r="B155" t="str">
            <v>Drugi transferi posameznikom</v>
          </cell>
          <cell r="C155">
            <v>243096</v>
          </cell>
        </row>
        <row r="156">
          <cell r="A156">
            <v>411908</v>
          </cell>
          <cell r="B156" t="str">
            <v>Denarne nagrade in priznanja</v>
          </cell>
          <cell r="C156">
            <v>0</v>
          </cell>
        </row>
        <row r="157">
          <cell r="A157">
            <v>411910</v>
          </cell>
          <cell r="B157" t="str">
            <v>Plačilo dnevnic, potnih in drugih stroškov v zvezi z zdravljenjem</v>
          </cell>
          <cell r="C157">
            <v>61607</v>
          </cell>
        </row>
        <row r="158">
          <cell r="A158">
            <v>411911</v>
          </cell>
          <cell r="B158" t="str">
            <v>Plačilo pogrebnin</v>
          </cell>
          <cell r="C158">
            <v>178079</v>
          </cell>
        </row>
        <row r="159">
          <cell r="A159">
            <v>411912</v>
          </cell>
          <cell r="B159" t="str">
            <v>Plačilo posmrtnin</v>
          </cell>
          <cell r="C159">
            <v>3410</v>
          </cell>
        </row>
        <row r="160">
          <cell r="A160">
            <v>411999</v>
          </cell>
          <cell r="B160" t="str">
            <v>Drugi transferi posameznikom in gospodinjstvom</v>
          </cell>
          <cell r="C160">
            <v>0</v>
          </cell>
        </row>
        <row r="162">
          <cell r="A162">
            <v>412</v>
          </cell>
          <cell r="B162" t="str">
            <v>TRANSFERI NEPROFITNIM ORGANIZACIJAM IN USTANOVAM</v>
          </cell>
          <cell r="C162">
            <v>6354</v>
          </cell>
        </row>
        <row r="164">
          <cell r="A164">
            <v>413</v>
          </cell>
          <cell r="B164" t="str">
            <v>DRUGI TEKOČI DOMAČI TRANSFERI</v>
          </cell>
          <cell r="C164">
            <v>30629737</v>
          </cell>
        </row>
        <row r="166">
          <cell r="A166">
            <v>4131</v>
          </cell>
          <cell r="B166" t="str">
            <v>Tekoči transferi v sklade socialnega zavarovanja</v>
          </cell>
          <cell r="C166">
            <v>55311</v>
          </cell>
        </row>
        <row r="167">
          <cell r="A167">
            <v>413102</v>
          </cell>
          <cell r="B167" t="str">
            <v>Prispevek v ZZZS za ZZ upokojencev, ki ga plačuje ZPIZ</v>
          </cell>
          <cell r="C167">
            <v>0</v>
          </cell>
        </row>
        <row r="168">
          <cell r="A168">
            <v>413110</v>
          </cell>
          <cell r="B168" t="str">
            <v>Prispevki za PIZ od nadomestil</v>
          </cell>
          <cell r="C168">
            <v>30744</v>
          </cell>
        </row>
        <row r="169">
          <cell r="A169">
            <v>413111</v>
          </cell>
          <cell r="B169" t="str">
            <v>Prispevki za ZZ od nadomestil</v>
          </cell>
          <cell r="C169">
            <v>24567</v>
          </cell>
        </row>
        <row r="170">
          <cell r="A170">
            <v>413199</v>
          </cell>
          <cell r="B170" t="str">
            <v>Drugi tekoči transferi v sklade socialnega zavarovanja</v>
          </cell>
          <cell r="C170">
            <v>0</v>
          </cell>
        </row>
        <row r="172">
          <cell r="A172">
            <v>4133</v>
          </cell>
          <cell r="B172" t="str">
            <v>Tekoči transferi v javne zavode</v>
          </cell>
          <cell r="C172">
            <v>26400840</v>
          </cell>
        </row>
        <row r="173">
          <cell r="A173">
            <v>413300</v>
          </cell>
          <cell r="B173" t="str">
            <v>Sredstva za plače</v>
          </cell>
          <cell r="C173">
            <v>10488841</v>
          </cell>
        </row>
        <row r="174">
          <cell r="A174">
            <v>4133001</v>
          </cell>
          <cell r="B174" t="str">
            <v>- osnovna zdravstvena dejavnost</v>
          </cell>
          <cell r="C174">
            <v>2564650</v>
          </cell>
        </row>
        <row r="175">
          <cell r="A175">
            <v>4133002</v>
          </cell>
          <cell r="B175" t="str">
            <v>- spec. ambulantna in bolnišnična dejavnost</v>
          </cell>
          <cell r="C175">
            <v>6869636</v>
          </cell>
        </row>
        <row r="176">
          <cell r="A176">
            <v>4133003</v>
          </cell>
          <cell r="B176" t="str">
            <v>- zdravilišča</v>
          </cell>
          <cell r="C176">
            <v>3006</v>
          </cell>
        </row>
        <row r="177">
          <cell r="A177">
            <v>4133005</v>
          </cell>
          <cell r="B177" t="str">
            <v>- socialni zavodi</v>
          </cell>
          <cell r="C177">
            <v>1051549</v>
          </cell>
        </row>
        <row r="178">
          <cell r="A178">
            <v>413301</v>
          </cell>
          <cell r="B178" t="str">
            <v>Sredstva za prispevke delodajalca</v>
          </cell>
          <cell r="C178">
            <v>2284549</v>
          </cell>
        </row>
        <row r="179">
          <cell r="A179">
            <v>4133011</v>
          </cell>
          <cell r="B179" t="str">
            <v>- osnovna zdravstvena dejavnost</v>
          </cell>
          <cell r="C179">
            <v>562690</v>
          </cell>
        </row>
        <row r="180">
          <cell r="A180">
            <v>4133012</v>
          </cell>
          <cell r="B180" t="str">
            <v>- spec. ambulantna in bolnišnična dejavnost</v>
          </cell>
          <cell r="C180">
            <v>1495700</v>
          </cell>
        </row>
        <row r="181">
          <cell r="A181">
            <v>4133013</v>
          </cell>
          <cell r="B181" t="str">
            <v>- zdravilišča</v>
          </cell>
          <cell r="C181">
            <v>647</v>
          </cell>
        </row>
        <row r="182">
          <cell r="A182">
            <v>4133015</v>
          </cell>
          <cell r="B182" t="str">
            <v>- socialni zavodi</v>
          </cell>
          <cell r="C182">
            <v>225512</v>
          </cell>
        </row>
        <row r="183">
          <cell r="A183">
            <v>413302</v>
          </cell>
          <cell r="B183" t="str">
            <v>Sredstva za izdatke za blago in storitve</v>
          </cell>
          <cell r="C183">
            <v>8346348</v>
          </cell>
        </row>
        <row r="184">
          <cell r="A184">
            <v>4133021</v>
          </cell>
          <cell r="B184" t="str">
            <v>- osnovna zdravstvena dejavnost</v>
          </cell>
          <cell r="C184">
            <v>1065600</v>
          </cell>
        </row>
        <row r="185">
          <cell r="A185">
            <v>4133022</v>
          </cell>
          <cell r="B185" t="str">
            <v>- spec. ambulantna in bolnišnična dejavnost</v>
          </cell>
          <cell r="C185">
            <v>7018788</v>
          </cell>
        </row>
        <row r="186">
          <cell r="A186">
            <v>4133023</v>
          </cell>
          <cell r="B186" t="str">
            <v>- zdravilišča</v>
          </cell>
          <cell r="C186">
            <v>2227</v>
          </cell>
        </row>
        <row r="187">
          <cell r="A187">
            <v>4133025</v>
          </cell>
          <cell r="B187" t="str">
            <v>- socialni zavodi</v>
          </cell>
          <cell r="C187">
            <v>259733</v>
          </cell>
        </row>
        <row r="188">
          <cell r="A188">
            <v>413303</v>
          </cell>
          <cell r="B188" t="str">
            <v>Izdatki za zdravila</v>
          </cell>
          <cell r="C188">
            <v>4272691</v>
          </cell>
        </row>
        <row r="189">
          <cell r="A189">
            <v>413304</v>
          </cell>
          <cell r="B189" t="str">
            <v>Izdatki za ortopedske pripomočke</v>
          </cell>
          <cell r="C189">
            <v>274392</v>
          </cell>
        </row>
        <row r="190">
          <cell r="A190">
            <v>413305</v>
          </cell>
          <cell r="B190" t="str">
            <v>Izdatki za cepiva, transfuzijo krvi in sanitetni material</v>
          </cell>
          <cell r="C190">
            <v>277084</v>
          </cell>
        </row>
        <row r="191">
          <cell r="A191">
            <v>413306</v>
          </cell>
          <cell r="B191" t="str">
            <v>Konvencije</v>
          </cell>
          <cell r="C191">
            <v>161763</v>
          </cell>
        </row>
        <row r="192">
          <cell r="A192">
            <v>413310</v>
          </cell>
          <cell r="B192" t="str">
            <v>Za premije kolektivnega dodatnega pokojninskega zavarovanja</v>
          </cell>
          <cell r="C192">
            <v>295172</v>
          </cell>
        </row>
        <row r="193">
          <cell r="A193">
            <v>4133101</v>
          </cell>
          <cell r="B193" t="str">
            <v>- osnovna zdravstvena dejavnost</v>
          </cell>
          <cell r="C193">
            <v>58011</v>
          </cell>
        </row>
        <row r="194">
          <cell r="A194">
            <v>4133102</v>
          </cell>
          <cell r="B194" t="str">
            <v>- spec. ambulantna in bolnišnična dejavnost</v>
          </cell>
          <cell r="C194">
            <v>196658</v>
          </cell>
        </row>
        <row r="195">
          <cell r="A195">
            <v>4133103</v>
          </cell>
          <cell r="B195" t="str">
            <v>- zdravilišča</v>
          </cell>
          <cell r="C195">
            <v>110</v>
          </cell>
        </row>
        <row r="196">
          <cell r="A196">
            <v>4133105</v>
          </cell>
          <cell r="B196" t="str">
            <v>- socialni zavodi</v>
          </cell>
          <cell r="C196">
            <v>40393</v>
          </cell>
        </row>
        <row r="198">
          <cell r="A198">
            <v>4134</v>
          </cell>
          <cell r="B198" t="str">
            <v>Tekoči transferi v državni proračun</v>
          </cell>
          <cell r="C198">
            <v>539</v>
          </cell>
        </row>
        <row r="199">
          <cell r="A199">
            <v>413404</v>
          </cell>
          <cell r="B199" t="str">
            <v>Prispevki za zapos. od nadomestil</v>
          </cell>
          <cell r="C199">
            <v>191</v>
          </cell>
        </row>
        <row r="200">
          <cell r="A200">
            <v>413405</v>
          </cell>
          <cell r="B200" t="str">
            <v>Prisp. za porod. varst. od nadomest</v>
          </cell>
          <cell r="C200">
            <v>348</v>
          </cell>
        </row>
        <row r="202">
          <cell r="A202">
            <v>4135</v>
          </cell>
          <cell r="B202" t="str">
            <v>Tek. plačila drugim izvajal. javnih služb, ki niso posre.pror.uporabniki</v>
          </cell>
          <cell r="C202">
            <v>4173047</v>
          </cell>
        </row>
        <row r="203">
          <cell r="A203">
            <v>413500</v>
          </cell>
          <cell r="B203" t="str">
            <v>Tek. plačila drugim izvajal. javnih služb, ki niso posre.pror.uporabniki</v>
          </cell>
          <cell r="C203">
            <v>2596254</v>
          </cell>
        </row>
        <row r="204">
          <cell r="A204">
            <v>4135001</v>
          </cell>
          <cell r="B204" t="str">
            <v>- osnovna zdravstvena dejavnost</v>
          </cell>
          <cell r="C204">
            <v>1422164</v>
          </cell>
        </row>
        <row r="205">
          <cell r="A205">
            <v>4135002</v>
          </cell>
          <cell r="B205" t="str">
            <v>- spec. ambulantna in bolnišnična dejavnost</v>
          </cell>
          <cell r="C205">
            <v>753071</v>
          </cell>
        </row>
        <row r="206">
          <cell r="A206">
            <v>4135003</v>
          </cell>
          <cell r="B206" t="str">
            <v>- zdravilišča</v>
          </cell>
          <cell r="C206">
            <v>303507</v>
          </cell>
        </row>
        <row r="207">
          <cell r="A207">
            <v>4135005</v>
          </cell>
          <cell r="B207" t="str">
            <v>- socialni zavodi</v>
          </cell>
          <cell r="C207">
            <v>100538</v>
          </cell>
        </row>
        <row r="208">
          <cell r="A208">
            <v>4135006</v>
          </cell>
          <cell r="B208" t="str">
            <v>- posebne pravice iz OZZ</v>
          </cell>
          <cell r="C208">
            <v>16974</v>
          </cell>
        </row>
        <row r="209">
          <cell r="A209">
            <v>413501</v>
          </cell>
          <cell r="B209" t="str">
            <v>Za zdravila</v>
          </cell>
          <cell r="C209">
            <v>989853</v>
          </cell>
        </row>
        <row r="210">
          <cell r="A210">
            <v>413502</v>
          </cell>
          <cell r="B210" t="str">
            <v>Za ortopedske pripomočke</v>
          </cell>
          <cell r="C210">
            <v>586940</v>
          </cell>
        </row>
        <row r="211">
          <cell r="A211">
            <v>413503</v>
          </cell>
          <cell r="B211" t="str">
            <v>Za cepiva, transfuzijo krvi in sanitetni material</v>
          </cell>
          <cell r="C211">
            <v>0</v>
          </cell>
        </row>
        <row r="213">
          <cell r="A213">
            <v>414</v>
          </cell>
          <cell r="B213" t="str">
            <v>TEKOČI TRANSFERI V TUJINO</v>
          </cell>
          <cell r="C213">
            <v>33593</v>
          </cell>
        </row>
        <row r="215">
          <cell r="A215">
            <v>4142</v>
          </cell>
          <cell r="B215" t="str">
            <v>Tekoči transferi neprofitnim organizacijam v tujini</v>
          </cell>
          <cell r="C215">
            <v>33593</v>
          </cell>
        </row>
        <row r="216">
          <cell r="A216">
            <v>414200</v>
          </cell>
          <cell r="B216" t="str">
            <v>Za zdravljenje v tujini</v>
          </cell>
          <cell r="C216">
            <v>33593</v>
          </cell>
        </row>
        <row r="217">
          <cell r="A217">
            <v>414201</v>
          </cell>
          <cell r="B217" t="str">
            <v>Iz naslova konvencij z drugimi državami</v>
          </cell>
          <cell r="C217">
            <v>0</v>
          </cell>
        </row>
        <row r="219">
          <cell r="A219">
            <v>4143</v>
          </cell>
          <cell r="B219" t="str">
            <v>Drugi tekoči transferi v tujino</v>
          </cell>
          <cell r="C219">
            <v>0</v>
          </cell>
        </row>
        <row r="221">
          <cell r="A221">
            <v>42</v>
          </cell>
          <cell r="B221" t="str">
            <v xml:space="preserve">INVESTICIJSKI ODHODKI </v>
          </cell>
          <cell r="C221">
            <v>65405</v>
          </cell>
        </row>
        <row r="223">
          <cell r="A223">
            <v>420</v>
          </cell>
          <cell r="B223" t="str">
            <v>NAKUP IN GRADNJA OSNOVNIH SREDSTEV</v>
          </cell>
          <cell r="C223">
            <v>65405</v>
          </cell>
        </row>
        <row r="225">
          <cell r="A225">
            <v>49</v>
          </cell>
          <cell r="B225" t="str">
            <v>PRENOS ODHODKOV IN DRUGIH IZDATKOV</v>
          </cell>
        </row>
        <row r="227">
          <cell r="A227">
            <v>498</v>
          </cell>
          <cell r="B227" t="str">
            <v>EVIDENČNI PROMET ODHODKOV V BREME REZERVNEGA SKLADA</v>
          </cell>
        </row>
        <row r="229">
          <cell r="A229" t="str">
            <v>III.</v>
          </cell>
          <cell r="B229" t="str">
            <v>PRESEŽEK/PRIMANJKLJAJ   (I. - II.)</v>
          </cell>
          <cell r="C229">
            <v>-1005737.5</v>
          </cell>
        </row>
        <row r="230">
          <cell r="B230" t="str">
            <v>(SKUPAJ PRIHODKI MINUS SKUPAJ ODHODKI)</v>
          </cell>
        </row>
        <row r="234">
          <cell r="A234" t="str">
            <v>B.  RAČUN FINANČNIH TERJATEV IN NALOŽB :</v>
          </cell>
        </row>
        <row r="236">
          <cell r="A236" t="str">
            <v>IV.</v>
          </cell>
          <cell r="B236" t="str">
            <v>PREJ. VRAČ. DANIH POSOJIL, PROD. KAP.DEL. (750+751)</v>
          </cell>
          <cell r="C236">
            <v>489</v>
          </cell>
        </row>
        <row r="238">
          <cell r="A238">
            <v>750</v>
          </cell>
          <cell r="B238" t="str">
            <v>PREJETA VRAČILA DANIH POSOJIL</v>
          </cell>
          <cell r="C238">
            <v>489</v>
          </cell>
        </row>
        <row r="239">
          <cell r="A239">
            <v>7500</v>
          </cell>
          <cell r="B239" t="str">
            <v>Prejeta vračila danih posojil - od posameznikov in zasebnikov</v>
          </cell>
          <cell r="C239">
            <v>489</v>
          </cell>
        </row>
        <row r="240">
          <cell r="A240">
            <v>7505</v>
          </cell>
          <cell r="B240" t="str">
            <v>Prejeta vračila danih posojil - od občin</v>
          </cell>
          <cell r="C240">
            <v>0</v>
          </cell>
        </row>
        <row r="241">
          <cell r="A241">
            <v>7507</v>
          </cell>
          <cell r="B241" t="str">
            <v>Prejeta vračila danih posojil - državnemu proračunu</v>
          </cell>
          <cell r="C241">
            <v>0</v>
          </cell>
        </row>
        <row r="243">
          <cell r="A243">
            <v>751</v>
          </cell>
          <cell r="B243" t="str">
            <v>PRODAJA KAPITALSKIH DELEŽEV</v>
          </cell>
          <cell r="C243">
            <v>0</v>
          </cell>
        </row>
        <row r="244">
          <cell r="A244">
            <v>7512</v>
          </cell>
          <cell r="B244" t="str">
            <v>Sredstva, pridobljena s prodajo kapitalskih deležev v privatnih podjetjih</v>
          </cell>
          <cell r="C244">
            <v>0</v>
          </cell>
        </row>
        <row r="246">
          <cell r="A246" t="str">
            <v>V.</v>
          </cell>
          <cell r="B246" t="str">
            <v>DANA POSOJILA, POVEČANJE KAPIT. DEL. (440+441)</v>
          </cell>
          <cell r="C246">
            <v>0</v>
          </cell>
        </row>
        <row r="248">
          <cell r="A248">
            <v>440</v>
          </cell>
          <cell r="B248" t="str">
            <v>DANA POSOJILA</v>
          </cell>
          <cell r="C248">
            <v>0</v>
          </cell>
        </row>
        <row r="249">
          <cell r="A249">
            <v>4400</v>
          </cell>
          <cell r="B249" t="str">
            <v>Dana posojila posameznikom in zasebnikom</v>
          </cell>
          <cell r="C249">
            <v>0</v>
          </cell>
        </row>
        <row r="250">
          <cell r="A250">
            <v>4405</v>
          </cell>
          <cell r="B250" t="str">
            <v>Dana posojila občinam</v>
          </cell>
          <cell r="C250">
            <v>0</v>
          </cell>
        </row>
        <row r="251">
          <cell r="A251">
            <v>4407</v>
          </cell>
          <cell r="B251" t="str">
            <v>Dana posojila državnemu proračunu</v>
          </cell>
          <cell r="C251">
            <v>0</v>
          </cell>
        </row>
        <row r="253">
          <cell r="A253">
            <v>441</v>
          </cell>
          <cell r="B253" t="str">
            <v>POVEČANJE KAPITALSKIH DELEŽEV IN NALOŽB</v>
          </cell>
          <cell r="C253">
            <v>0</v>
          </cell>
        </row>
        <row r="255">
          <cell r="A255" t="str">
            <v>VI.</v>
          </cell>
          <cell r="B255" t="str">
            <v>PREJETA - DANA POSOJILA, SPREM. KAP. DEL. (IV. - V.)</v>
          </cell>
          <cell r="C255">
            <v>489</v>
          </cell>
        </row>
        <row r="259">
          <cell r="A259" t="str">
            <v>C.  RAČUN FINANCIRANJA :</v>
          </cell>
        </row>
        <row r="261">
          <cell r="A261" t="str">
            <v>VII.</v>
          </cell>
          <cell r="B261" t="str">
            <v>ZADOLŽEVANJE</v>
          </cell>
          <cell r="C261">
            <v>907000</v>
          </cell>
        </row>
        <row r="263">
          <cell r="A263">
            <v>500</v>
          </cell>
          <cell r="B263" t="str">
            <v>DOMAČE ZADOLŽEVANJE</v>
          </cell>
          <cell r="C263">
            <v>907000</v>
          </cell>
        </row>
        <row r="264">
          <cell r="A264">
            <v>5001</v>
          </cell>
          <cell r="B264" t="str">
            <v>Najeti krediti pri poslovnih bankah</v>
          </cell>
          <cell r="C264">
            <v>0</v>
          </cell>
        </row>
        <row r="265">
          <cell r="A265">
            <v>5002</v>
          </cell>
          <cell r="B265" t="str">
            <v>Najeti krediti pri drugih finančnih institucijah</v>
          </cell>
          <cell r="C265">
            <v>0</v>
          </cell>
        </row>
        <row r="266">
          <cell r="A266">
            <v>5003</v>
          </cell>
          <cell r="B266" t="str">
            <v>Najeti krediti pri drugih domačih kreditodajalcih</v>
          </cell>
          <cell r="C266">
            <v>907000</v>
          </cell>
        </row>
        <row r="268">
          <cell r="A268" t="str">
            <v>VIII.</v>
          </cell>
          <cell r="B268" t="str">
            <v>ODPLAČILA DOLGA</v>
          </cell>
          <cell r="C268">
            <v>0</v>
          </cell>
        </row>
        <row r="270">
          <cell r="A270">
            <v>550</v>
          </cell>
          <cell r="B270" t="str">
            <v>ODPLAČILA DOMAČEGA DOLGA</v>
          </cell>
          <cell r="C270">
            <v>0</v>
          </cell>
        </row>
        <row r="271">
          <cell r="A271">
            <v>5501</v>
          </cell>
          <cell r="B271" t="str">
            <v>Odplačila kreditov poslovnim bankam</v>
          </cell>
          <cell r="C271">
            <v>0</v>
          </cell>
        </row>
        <row r="272">
          <cell r="A272">
            <v>5502</v>
          </cell>
          <cell r="B272" t="str">
            <v>Odplačila kreditov drugim finančnim institucijam</v>
          </cell>
          <cell r="C272">
            <v>0</v>
          </cell>
        </row>
        <row r="273">
          <cell r="A273">
            <v>5503</v>
          </cell>
          <cell r="B273" t="str">
            <v>Odplačila kreditov drugim domačim kreditodajalcem</v>
          </cell>
          <cell r="C273">
            <v>0</v>
          </cell>
        </row>
        <row r="276">
          <cell r="A276" t="str">
            <v>IX</v>
          </cell>
          <cell r="B276" t="str">
            <v>NETO ZADOLŽEVANJE   (VII. - VIII.)</v>
          </cell>
          <cell r="C276">
            <v>907000</v>
          </cell>
        </row>
        <row r="278">
          <cell r="A278" t="str">
            <v>X</v>
          </cell>
          <cell r="B278" t="str">
            <v>POVEČ./ZMANJ. SRED. NA RAČUNIH (I+IV+VII-II-V-VIII)</v>
          </cell>
          <cell r="C278">
            <v>-98248.5</v>
          </cell>
        </row>
        <row r="280">
          <cell r="A280" t="str">
            <v>XII.</v>
          </cell>
          <cell r="B280" t="str">
            <v>STANJE SRED. NA RAČ. ZAV. KONEC PRET. MESECA</v>
          </cell>
          <cell r="C280">
            <v>2367</v>
          </cell>
        </row>
      </sheetData>
      <sheetData sheetId="13">
        <row r="1">
          <cell r="A1" t="str">
            <v>Zavod za zdravstveno zavarovanje Slovenije</v>
          </cell>
        </row>
        <row r="4">
          <cell r="A4" t="str">
            <v xml:space="preserve">A.  BILANCA PRIHODKOV IN ODHODKOV </v>
          </cell>
          <cell r="C4" t="str">
            <v>December</v>
          </cell>
        </row>
        <row r="5">
          <cell r="C5">
            <v>2004</v>
          </cell>
        </row>
        <row r="8">
          <cell r="A8" t="str">
            <v>I.</v>
          </cell>
          <cell r="B8" t="str">
            <v>SKUPAJ PRIHODKI (70+71+72+73+74)</v>
          </cell>
          <cell r="C8">
            <v>38426873.08523</v>
          </cell>
        </row>
        <row r="10">
          <cell r="B10" t="str">
            <v>TEKOČI PRIHODKI (70+71)</v>
          </cell>
          <cell r="C10">
            <v>32198657.229719996</v>
          </cell>
        </row>
        <row r="12">
          <cell r="A12">
            <v>70</v>
          </cell>
          <cell r="B12" t="str">
            <v>DAVČNI PRIHODKI (DAVKI IN PRISPEVKI)</v>
          </cell>
          <cell r="C12">
            <v>31686955.232999995</v>
          </cell>
        </row>
        <row r="14">
          <cell r="A14">
            <v>701</v>
          </cell>
          <cell r="B14" t="str">
            <v>PRISPEVKI ZA SOCIALNO VARNOST</v>
          </cell>
          <cell r="C14">
            <v>31686955.232999995</v>
          </cell>
        </row>
        <row r="16">
          <cell r="A16">
            <v>7010</v>
          </cell>
          <cell r="B16" t="str">
            <v>Prispevki zaposlenih</v>
          </cell>
          <cell r="C16">
            <v>14057068.685619995</v>
          </cell>
        </row>
        <row r="17">
          <cell r="A17">
            <v>701006</v>
          </cell>
          <cell r="B17" t="str">
            <v>Prispevek za ZZ - od zaposlenih pri pravnih osebah</v>
          </cell>
          <cell r="C17">
            <v>13319997.786929995</v>
          </cell>
        </row>
        <row r="18">
          <cell r="A18">
            <v>701007</v>
          </cell>
          <cell r="B18" t="str">
            <v>Prispevek za ZZ - od zaposlenih pri fizičnih osebah</v>
          </cell>
          <cell r="C18">
            <v>733205.16555000003</v>
          </cell>
        </row>
        <row r="19">
          <cell r="A19">
            <v>701008</v>
          </cell>
          <cell r="B19" t="str">
            <v>Prispevek za ZZ - od zaposlenih pri tujem delodajalcu</v>
          </cell>
          <cell r="C19">
            <v>3865.7331400000039</v>
          </cell>
        </row>
        <row r="21">
          <cell r="A21">
            <v>7011</v>
          </cell>
          <cell r="B21" t="str">
            <v>Prispevki delodajalcev</v>
          </cell>
          <cell r="C21">
            <v>15642436.11448</v>
          </cell>
        </row>
        <row r="22">
          <cell r="A22">
            <v>701109</v>
          </cell>
          <cell r="B22" t="str">
            <v>Prispevek za ZZ - za zaposlene pri pravnih osebah</v>
          </cell>
          <cell r="C22">
            <v>13722141.23545</v>
          </cell>
        </row>
        <row r="23">
          <cell r="A23">
            <v>701110</v>
          </cell>
          <cell r="B23" t="str">
            <v>Prispevek za poškodbe pri delu in poklicne bolezni</v>
          </cell>
          <cell r="C23">
            <v>1238394.2667500004</v>
          </cell>
        </row>
        <row r="24">
          <cell r="A24">
            <v>701113</v>
          </cell>
          <cell r="B24" t="str">
            <v>Prispevek za ZZ za zaposlene pri fizičnih osebah</v>
          </cell>
          <cell r="C24">
            <v>681900.61228</v>
          </cell>
        </row>
        <row r="26">
          <cell r="A26">
            <v>7012</v>
          </cell>
          <cell r="B26" t="str">
            <v>Prispevki samozaposlenih</v>
          </cell>
          <cell r="C26">
            <v>1479092.3473500002</v>
          </cell>
        </row>
        <row r="27">
          <cell r="A27">
            <v>701207</v>
          </cell>
          <cell r="B27" t="str">
            <v>Prispevek za ZZ - kmetov, od katastrskega dohodka</v>
          </cell>
          <cell r="C27">
            <v>28172.057309999946</v>
          </cell>
        </row>
        <row r="28">
          <cell r="A28">
            <v>701208</v>
          </cell>
          <cell r="B28" t="str">
            <v>Prispevek za ZZ - kmetov, od osnove za pokojninsko in invalidsko zav.</v>
          </cell>
          <cell r="C28">
            <v>19809.010970000003</v>
          </cell>
        </row>
        <row r="29">
          <cell r="A29">
            <v>701209</v>
          </cell>
          <cell r="B29" t="str">
            <v>Prispevek za ZZ - oseb, ki plačujejo prispevek v pavšalu</v>
          </cell>
          <cell r="C29">
            <v>10463.804359999995</v>
          </cell>
        </row>
        <row r="30">
          <cell r="A30">
            <v>701210</v>
          </cell>
          <cell r="B30" t="str">
            <v>Prispevek za ZZ - oseb, ki niso zavarovane iz drugih naslovov</v>
          </cell>
          <cell r="C30">
            <v>76674.031029999955</v>
          </cell>
        </row>
        <row r="31">
          <cell r="A31">
            <v>701211</v>
          </cell>
          <cell r="B31" t="str">
            <v>Prispevek za poškodbe pri delu in poklicne bolezni kmetov</v>
          </cell>
          <cell r="C31">
            <v>8106.4394300000131</v>
          </cell>
        </row>
        <row r="32">
          <cell r="A32">
            <v>701212</v>
          </cell>
          <cell r="B32" t="str">
            <v>Pavšal za poškodbe pri delu in poklicne bolezni</v>
          </cell>
          <cell r="C32">
            <v>84113.18228999991</v>
          </cell>
        </row>
        <row r="33">
          <cell r="A33">
            <v>701213</v>
          </cell>
          <cell r="B33" t="str">
            <v>Prispevek za ZZ - oseb, ki sam. opr. dej. - od zavarovalne osnove</v>
          </cell>
          <cell r="C33">
            <v>667247.96863000002</v>
          </cell>
        </row>
        <row r="34">
          <cell r="A34">
            <v>701214</v>
          </cell>
          <cell r="B34" t="str">
            <v>Prispevek za ZZ - oseb, ki sam. opr. dej. - iz zavarovalne osnove</v>
          </cell>
          <cell r="C34">
            <v>584505.8533300003</v>
          </cell>
        </row>
        <row r="36">
          <cell r="A36">
            <v>7013</v>
          </cell>
          <cell r="B36" t="str">
            <v>Ostali prispevki za socialno varnost</v>
          </cell>
          <cell r="C36">
            <v>508358.08555000025</v>
          </cell>
        </row>
        <row r="37">
          <cell r="A37">
            <v>701303</v>
          </cell>
          <cell r="B37" t="str">
            <v>Zamudne obresti iz naslova prispevkov za ZZ</v>
          </cell>
          <cell r="C37">
            <v>75495.048390000127</v>
          </cell>
        </row>
        <row r="38">
          <cell r="A38">
            <v>701304</v>
          </cell>
          <cell r="B38" t="str">
            <v>Pozneje plačani odloženi prispevki za socialno varnost</v>
          </cell>
          <cell r="C38">
            <v>0</v>
          </cell>
        </row>
        <row r="39">
          <cell r="A39">
            <v>701305</v>
          </cell>
          <cell r="B39" t="str">
            <v>Pozneje plačani ukinjeni prispevki za socialno varnost</v>
          </cell>
          <cell r="C39">
            <v>74418.125020000036</v>
          </cell>
        </row>
        <row r="40">
          <cell r="A40">
            <v>701310</v>
          </cell>
          <cell r="B40" t="str">
            <v>Prisp. deloj. za ZZ nadom za porod.</v>
          </cell>
          <cell r="C40">
            <v>216397.25765000004</v>
          </cell>
        </row>
        <row r="41">
          <cell r="A41">
            <v>701314</v>
          </cell>
          <cell r="B41" t="str">
            <v>Prisp. deloj. za ZZ nadom. za boleznin</v>
          </cell>
          <cell r="C41">
            <v>25250.376600000018</v>
          </cell>
        </row>
        <row r="42">
          <cell r="A42">
            <v>701318</v>
          </cell>
          <cell r="B42" t="str">
            <v>Prisp. deloj. za ZZ nadom. za brezpos.</v>
          </cell>
          <cell r="C42">
            <v>116797.27789000003</v>
          </cell>
        </row>
        <row r="43">
          <cell r="A43">
            <v>701320</v>
          </cell>
          <cell r="B43" t="str">
            <v>Prisp. deloj. za ZZ nadom. za inval.</v>
          </cell>
          <cell r="C43">
            <v>0</v>
          </cell>
        </row>
        <row r="45">
          <cell r="A45">
            <v>71</v>
          </cell>
          <cell r="B45" t="str">
            <v>NEDAVČNI PRIHODKI (710+712+713+714)</v>
          </cell>
          <cell r="C45">
            <v>511701.99672000011</v>
          </cell>
        </row>
        <row r="47">
          <cell r="A47">
            <v>710</v>
          </cell>
          <cell r="B47" t="str">
            <v>UDELEŽBA NA DOBIČKU IN DOHODKI OD PREMOŽENJA</v>
          </cell>
          <cell r="C47">
            <v>20329.195869999996</v>
          </cell>
        </row>
        <row r="48">
          <cell r="A48">
            <v>7100</v>
          </cell>
          <cell r="B48" t="str">
            <v>Udeležba na dobičku jav. podjetij in jav. finančnih institucij</v>
          </cell>
          <cell r="C48">
            <v>0</v>
          </cell>
        </row>
        <row r="49">
          <cell r="A49">
            <v>7101</v>
          </cell>
          <cell r="B49" t="str">
            <v>Prihodki od udeležbe na dobičku drugih podjetij in finan. inst.</v>
          </cell>
          <cell r="C49">
            <v>0</v>
          </cell>
        </row>
        <row r="50">
          <cell r="A50">
            <v>7102</v>
          </cell>
          <cell r="B50" t="str">
            <v xml:space="preserve">Prihodki od obresti </v>
          </cell>
          <cell r="C50">
            <v>6179.9303099999961</v>
          </cell>
        </row>
        <row r="51">
          <cell r="A51">
            <v>7103</v>
          </cell>
          <cell r="B51" t="str">
            <v>Prihodki od premoženja</v>
          </cell>
          <cell r="C51">
            <v>14149.26556</v>
          </cell>
        </row>
        <row r="53">
          <cell r="A53">
            <v>712</v>
          </cell>
          <cell r="B53" t="str">
            <v>DENARNE KAZNI</v>
          </cell>
          <cell r="C53">
            <v>25409.850200000001</v>
          </cell>
        </row>
        <row r="54">
          <cell r="A54">
            <v>7120</v>
          </cell>
          <cell r="B54" t="str">
            <v>Denarne kazni</v>
          </cell>
          <cell r="C54">
            <v>25409.850200000001</v>
          </cell>
        </row>
        <row r="56">
          <cell r="A56">
            <v>713</v>
          </cell>
          <cell r="B56" t="str">
            <v>PRIHODKI OD PRODAJE BLAGA IN STORITEV</v>
          </cell>
          <cell r="C56">
            <v>72472.823839999735</v>
          </cell>
        </row>
        <row r="57">
          <cell r="A57">
            <v>7130</v>
          </cell>
          <cell r="B57" t="str">
            <v>Prihodki od prodaje blaga in storitev</v>
          </cell>
          <cell r="C57">
            <v>72472.823839999735</v>
          </cell>
        </row>
        <row r="59">
          <cell r="A59">
            <v>714</v>
          </cell>
          <cell r="B59" t="str">
            <v>DRUGI NEDAVČNI PRIHODKI</v>
          </cell>
          <cell r="C59">
            <v>393490.12681000039</v>
          </cell>
        </row>
        <row r="60">
          <cell r="A60">
            <v>7141</v>
          </cell>
          <cell r="B60" t="str">
            <v>Drugi nedavčni prihodki</v>
          </cell>
          <cell r="C60">
            <v>393490.12681000039</v>
          </cell>
        </row>
        <row r="61">
          <cell r="A61">
            <v>714100</v>
          </cell>
          <cell r="B61" t="str">
            <v>Drugi nedavčni prihodki</v>
          </cell>
          <cell r="C61">
            <v>2056.9151499999971</v>
          </cell>
        </row>
        <row r="62">
          <cell r="A62">
            <v>714103</v>
          </cell>
          <cell r="B62" t="str">
            <v>Prihodki iz naslova konvencij z drugimi državami</v>
          </cell>
          <cell r="C62">
            <v>613.14746999996714</v>
          </cell>
        </row>
        <row r="63">
          <cell r="A63">
            <v>714104</v>
          </cell>
          <cell r="B63" t="str">
            <v>Prihodki iz naslova regresnih zahtevkov</v>
          </cell>
          <cell r="C63">
            <v>386472.01351000043</v>
          </cell>
        </row>
        <row r="64">
          <cell r="A64">
            <v>714199</v>
          </cell>
          <cell r="B64" t="str">
            <v>Drugi izredni nedavčni prihodki</v>
          </cell>
          <cell r="C64">
            <v>4348.0506800000003</v>
          </cell>
        </row>
        <row r="66">
          <cell r="A66">
            <v>72</v>
          </cell>
          <cell r="B66" t="str">
            <v>KAPITALSKI PRIHODKI (720+722)</v>
          </cell>
          <cell r="C66">
            <v>5176.0268400000195</v>
          </cell>
        </row>
        <row r="68">
          <cell r="A68">
            <v>720</v>
          </cell>
          <cell r="B68" t="str">
            <v>PRIHODKI OD PRODAJE OSNOVNIH SREDSTEV</v>
          </cell>
          <cell r="C68">
            <v>5175.9229199999963</v>
          </cell>
        </row>
        <row r="69">
          <cell r="A69">
            <v>7200</v>
          </cell>
          <cell r="B69" t="str">
            <v>Prihodki od prodaje zgradb in prostorov</v>
          </cell>
          <cell r="C69">
            <v>987.77689999999711</v>
          </cell>
        </row>
        <row r="70">
          <cell r="A70">
            <v>7201</v>
          </cell>
          <cell r="B70" t="str">
            <v>Prihodki od prodaje prevoznih sredstev</v>
          </cell>
          <cell r="C70">
            <v>3608.2943499999992</v>
          </cell>
        </row>
        <row r="71">
          <cell r="A71">
            <v>7202</v>
          </cell>
          <cell r="B71" t="str">
            <v>Prihodki od prodaje opreme</v>
          </cell>
          <cell r="C71">
            <v>579.79167000000007</v>
          </cell>
        </row>
        <row r="72">
          <cell r="A72">
            <v>7203</v>
          </cell>
          <cell r="B72" t="str">
            <v>Prihodki od prodaje drugih osnovnih sredstev</v>
          </cell>
          <cell r="C72">
            <v>5.9999999999998721E-2</v>
          </cell>
        </row>
        <row r="74">
          <cell r="A74">
            <v>722</v>
          </cell>
          <cell r="B74" t="str">
            <v>PRIHODKI OD PRODAJE ZEMLJIŠČ IN NEOPREDM. DOLG. SRED.</v>
          </cell>
          <cell r="C74">
            <v>0.10392000002320856</v>
          </cell>
        </row>
        <row r="76">
          <cell r="A76">
            <v>73</v>
          </cell>
          <cell r="B76" t="str">
            <v>PREJETE DONACIJE (730+731)</v>
          </cell>
          <cell r="C76">
            <v>32607.942200000005</v>
          </cell>
        </row>
        <row r="78">
          <cell r="A78">
            <v>730</v>
          </cell>
          <cell r="B78" t="str">
            <v>PREJETE DONACIJE IZ DOMAČIH VIROV</v>
          </cell>
          <cell r="C78">
            <v>32607.942200000005</v>
          </cell>
        </row>
        <row r="79">
          <cell r="A79">
            <v>731</v>
          </cell>
          <cell r="B79" t="str">
            <v>PREJETE DONACIJE IZ TUJINE</v>
          </cell>
          <cell r="C79">
            <v>0</v>
          </cell>
        </row>
        <row r="81">
          <cell r="A81">
            <v>74</v>
          </cell>
          <cell r="B81" t="str">
            <v>TRANSFERNI PRIHODKI</v>
          </cell>
          <cell r="C81">
            <v>6190431.8864700012</v>
          </cell>
        </row>
        <row r="83">
          <cell r="A83">
            <v>740</v>
          </cell>
          <cell r="B83" t="str">
            <v>TRANSFERNI PRIHODKI IZ DRUGIH JAVNOFINANČNIH INST.</v>
          </cell>
          <cell r="C83">
            <v>6190431.8864700012</v>
          </cell>
        </row>
        <row r="84">
          <cell r="A84">
            <v>7400</v>
          </cell>
          <cell r="B84" t="str">
            <v>Prejeta sredstva iz državnega proračuna</v>
          </cell>
          <cell r="C84">
            <v>340868.95341000002</v>
          </cell>
        </row>
        <row r="85">
          <cell r="A85">
            <v>740000</v>
          </cell>
          <cell r="B85" t="str">
            <v>Prejeta sredstva iz naslova tekočih obveznosti državnega proračuna</v>
          </cell>
          <cell r="C85">
            <v>0</v>
          </cell>
        </row>
        <row r="86">
          <cell r="A86">
            <v>740003</v>
          </cell>
          <cell r="B86" t="str">
            <v>Prejeta sred. iz drž. prorač. iz naslova prisp. za ZZ določenih oseb</v>
          </cell>
          <cell r="C86">
            <v>10597.509550000002</v>
          </cell>
        </row>
        <row r="87">
          <cell r="A87">
            <v>740004</v>
          </cell>
          <cell r="B87" t="str">
            <v>Druga prejeta sredstva iz državnega proračuna za tekočo porabo</v>
          </cell>
          <cell r="C87">
            <v>0</v>
          </cell>
        </row>
        <row r="88">
          <cell r="A88">
            <v>740007</v>
          </cell>
          <cell r="B88" t="str">
            <v>Prisp. delod. za ZZ nadom. porodniško</v>
          </cell>
          <cell r="C88">
            <v>209766.80099999998</v>
          </cell>
        </row>
        <row r="89">
          <cell r="A89">
            <v>740011</v>
          </cell>
          <cell r="B89" t="str">
            <v>Prisp. delod. za ZZ nadom. za brezposeln.</v>
          </cell>
          <cell r="C89">
            <v>120503.97178000002</v>
          </cell>
        </row>
        <row r="90">
          <cell r="A90">
            <v>740014</v>
          </cell>
          <cell r="B90" t="str">
            <v>Prisp. delod. za ZZ za vojaške obv. na služenju voj.roka</v>
          </cell>
          <cell r="C90">
            <v>0.31300000000010186</v>
          </cell>
        </row>
        <row r="91">
          <cell r="A91">
            <v>740015</v>
          </cell>
          <cell r="B91" t="str">
            <v xml:space="preserve">Prisp. delod. za pošk. pri delu in pokl. bolezni za vojaške obv. </v>
          </cell>
          <cell r="C91">
            <v>0.35808000000000106</v>
          </cell>
        </row>
        <row r="93">
          <cell r="A93">
            <v>7401</v>
          </cell>
          <cell r="B93" t="str">
            <v>Prejeta sredstva iz proračunov lokalnih skupnosti</v>
          </cell>
          <cell r="C93">
            <v>383092.72336999979</v>
          </cell>
        </row>
        <row r="94">
          <cell r="A94">
            <v>740102</v>
          </cell>
          <cell r="B94" t="str">
            <v>Prejeta sredstva iz občinskih proračunov - prispevki za ZZ dol. oseb</v>
          </cell>
          <cell r="C94">
            <v>383092.72336999979</v>
          </cell>
        </row>
        <row r="96">
          <cell r="A96">
            <v>7402</v>
          </cell>
          <cell r="B96" t="str">
            <v>Prejeta sredstva iz skladov socialnega zavarovanja</v>
          </cell>
          <cell r="C96">
            <v>5466470.2096900009</v>
          </cell>
        </row>
        <row r="97">
          <cell r="A97">
            <v>740202</v>
          </cell>
          <cell r="B97" t="str">
            <v>Prejeta sredstva iz ZPIZ iz naslova prispevka za ZZ upokojencev</v>
          </cell>
          <cell r="C97">
            <v>5253166.6093700007</v>
          </cell>
        </row>
        <row r="98">
          <cell r="A98">
            <v>740204</v>
          </cell>
          <cell r="B98" t="str">
            <v>Prisp. delod. za ZZ nadom. boleznin</v>
          </cell>
          <cell r="C98">
            <v>25978.961499999976</v>
          </cell>
        </row>
        <row r="99">
          <cell r="A99">
            <v>740207</v>
          </cell>
          <cell r="B99" t="str">
            <v>Prisp. delod. za ZZ nadom.iz inval.zavar.</v>
          </cell>
          <cell r="C99">
            <v>187324.63881999999</v>
          </cell>
        </row>
        <row r="103">
          <cell r="A103" t="str">
            <v xml:space="preserve">II. </v>
          </cell>
          <cell r="B103" t="str">
            <v>SKUPAJ ODHODKI (40+41+42+49)</v>
          </cell>
          <cell r="C103">
            <v>38848653.989659987</v>
          </cell>
        </row>
        <row r="105">
          <cell r="A105">
            <v>40</v>
          </cell>
          <cell r="B105" t="str">
            <v>TEKOČI ODHODKI (400+401+402+403+404+409)</v>
          </cell>
          <cell r="C105">
            <v>1159277.7708999999</v>
          </cell>
        </row>
        <row r="107">
          <cell r="A107">
            <v>400</v>
          </cell>
          <cell r="B107" t="str">
            <v>PLAČE IN DRUGI IZDATKI ZAPOSLENIM</v>
          </cell>
          <cell r="C107">
            <v>351288.0149999999</v>
          </cell>
        </row>
        <row r="108">
          <cell r="A108">
            <v>4000</v>
          </cell>
          <cell r="B108" t="str">
            <v>Plače in dodatki</v>
          </cell>
          <cell r="C108">
            <v>312655.88855999988</v>
          </cell>
        </row>
        <row r="109">
          <cell r="A109">
            <v>4001</v>
          </cell>
          <cell r="B109" t="str">
            <v>Regres za letni dopust</v>
          </cell>
          <cell r="C109">
            <v>416.63625999999931</v>
          </cell>
        </row>
        <row r="110">
          <cell r="A110">
            <v>4002</v>
          </cell>
          <cell r="B110" t="str">
            <v>Povračila in nadomestila</v>
          </cell>
          <cell r="C110">
            <v>27977.64770999999</v>
          </cell>
        </row>
        <row r="111">
          <cell r="A111">
            <v>4003</v>
          </cell>
          <cell r="B111" t="str">
            <v>Sredstva za delovno uspešnost</v>
          </cell>
          <cell r="C111">
            <v>8684.6952400000009</v>
          </cell>
        </row>
        <row r="112">
          <cell r="A112">
            <v>4004</v>
          </cell>
          <cell r="B112" t="str">
            <v>Sredstva za nadurno delo</v>
          </cell>
          <cell r="C112">
            <v>438.60332999999991</v>
          </cell>
        </row>
        <row r="113">
          <cell r="A113">
            <v>4005</v>
          </cell>
          <cell r="B113" t="str">
            <v>Plače za delo nerezidentov po pogodbi</v>
          </cell>
          <cell r="C113">
            <v>0</v>
          </cell>
        </row>
        <row r="114">
          <cell r="A114">
            <v>4009</v>
          </cell>
          <cell r="B114" t="str">
            <v>Drugi izdatki zaposlenim</v>
          </cell>
          <cell r="C114">
            <v>1114.5438999999969</v>
          </cell>
        </row>
        <row r="116">
          <cell r="A116">
            <v>401</v>
          </cell>
          <cell r="B116" t="str">
            <v>PRISPEVKI DELODAJALCEV ZA SOCIALNO VARNOST</v>
          </cell>
          <cell r="C116">
            <v>58598.634020000005</v>
          </cell>
        </row>
        <row r="117">
          <cell r="A117">
            <v>4010</v>
          </cell>
          <cell r="B117" t="str">
            <v>Prispevki za PIZ</v>
          </cell>
          <cell r="C117">
            <v>28570.386440000031</v>
          </cell>
        </row>
        <row r="118">
          <cell r="A118">
            <v>4011</v>
          </cell>
          <cell r="B118" t="str">
            <v>Prispevek za ZZ</v>
          </cell>
          <cell r="C118">
            <v>22844.691809999989</v>
          </cell>
        </row>
        <row r="119">
          <cell r="A119">
            <v>4012</v>
          </cell>
          <cell r="B119" t="str">
            <v>Prispevek za zaposlovanje</v>
          </cell>
          <cell r="C119">
            <v>193.08404999999993</v>
          </cell>
        </row>
        <row r="120">
          <cell r="A120">
            <v>4013</v>
          </cell>
          <cell r="B120" t="str">
            <v>Prispevek za starševsko varstvo</v>
          </cell>
          <cell r="C120">
            <v>322.52414999999974</v>
          </cell>
        </row>
        <row r="121">
          <cell r="A121">
            <v>4015</v>
          </cell>
          <cell r="B121" t="str">
            <v>Premije kolektivnega DPZ</v>
          </cell>
          <cell r="C121">
            <v>6667.9475699999894</v>
          </cell>
        </row>
        <row r="123">
          <cell r="A123">
            <v>402</v>
          </cell>
          <cell r="B123" t="str">
            <v>IZDATKI ZA BLAGO IN STORITVE</v>
          </cell>
          <cell r="C123">
            <v>419637.85768999986</v>
          </cell>
        </row>
        <row r="124">
          <cell r="A124">
            <v>4020</v>
          </cell>
          <cell r="B124" t="str">
            <v>Pisarniški in splošni material in storitve</v>
          </cell>
          <cell r="C124">
            <v>57152.775030000019</v>
          </cell>
        </row>
        <row r="125">
          <cell r="A125">
            <v>4021</v>
          </cell>
          <cell r="B125" t="str">
            <v>Posebni material in storitve</v>
          </cell>
          <cell r="C125">
            <v>1055.6856699999989</v>
          </cell>
        </row>
        <row r="126">
          <cell r="A126">
            <v>4022</v>
          </cell>
          <cell r="B126" t="str">
            <v>Energija, voda, komunalne storitve in komunikacije</v>
          </cell>
          <cell r="C126">
            <v>70666.196650000056</v>
          </cell>
        </row>
        <row r="127">
          <cell r="A127">
            <v>4023</v>
          </cell>
          <cell r="B127" t="str">
            <v>Prevozni stroški in storitve</v>
          </cell>
          <cell r="C127">
            <v>3279.836390000004</v>
          </cell>
        </row>
        <row r="128">
          <cell r="A128">
            <v>4024</v>
          </cell>
          <cell r="B128" t="str">
            <v>Izdatki za službena potovanja</v>
          </cell>
          <cell r="C128">
            <v>6936.3817999999956</v>
          </cell>
        </row>
        <row r="129">
          <cell r="A129">
            <v>4025</v>
          </cell>
          <cell r="B129" t="str">
            <v>Tekoče vzdrževanje</v>
          </cell>
          <cell r="C129">
            <v>50331.641479999991</v>
          </cell>
        </row>
        <row r="130">
          <cell r="A130">
            <v>4026</v>
          </cell>
          <cell r="B130" t="str">
            <v>Najemnine in zakupnine (leasing)</v>
          </cell>
          <cell r="C130">
            <v>70334.747459999984</v>
          </cell>
        </row>
        <row r="131">
          <cell r="A131">
            <v>4027</v>
          </cell>
          <cell r="B131" t="str">
            <v>Kazni in odškodnine</v>
          </cell>
          <cell r="C131">
            <v>1</v>
          </cell>
        </row>
        <row r="132">
          <cell r="A132">
            <v>4028</v>
          </cell>
          <cell r="B132" t="str">
            <v>Davek na izplačane plače</v>
          </cell>
          <cell r="C132">
            <v>21258.343150000001</v>
          </cell>
        </row>
        <row r="133">
          <cell r="A133">
            <v>4029</v>
          </cell>
          <cell r="B133" t="str">
            <v>Drugi operativni odhodki</v>
          </cell>
          <cell r="C133">
            <v>138621.25005999976</v>
          </cell>
        </row>
        <row r="135">
          <cell r="A135">
            <v>403</v>
          </cell>
          <cell r="B135" t="str">
            <v>PLAČILA DOMAČIH OBRESTI</v>
          </cell>
          <cell r="C135">
            <v>329753.26419000002</v>
          </cell>
        </row>
        <row r="137">
          <cell r="A137">
            <v>404</v>
          </cell>
          <cell r="B137" t="str">
            <v>PLAČILA TUJIH OBRESTI</v>
          </cell>
          <cell r="C137">
            <v>0</v>
          </cell>
        </row>
        <row r="139">
          <cell r="A139">
            <v>409</v>
          </cell>
          <cell r="B139" t="str">
            <v>REZERVE</v>
          </cell>
          <cell r="C139">
            <v>0</v>
          </cell>
        </row>
        <row r="141">
          <cell r="A141">
            <v>41</v>
          </cell>
          <cell r="B141" t="str">
            <v>TEKOČI TRANSFERI (411+412+413+414)</v>
          </cell>
          <cell r="C141">
            <v>37006507.787619993</v>
          </cell>
        </row>
        <row r="143">
          <cell r="A143">
            <v>411</v>
          </cell>
          <cell r="B143" t="str">
            <v>TRANSFERI POSAMEZNIKOM IN GOSPODINJSTVOM</v>
          </cell>
          <cell r="C143">
            <v>4448128.3670800012</v>
          </cell>
        </row>
        <row r="145">
          <cell r="A145">
            <v>4116</v>
          </cell>
          <cell r="B145" t="str">
            <v>Boleznine</v>
          </cell>
          <cell r="C145">
            <v>4172721.0338100009</v>
          </cell>
        </row>
        <row r="146">
          <cell r="A146">
            <v>411600</v>
          </cell>
          <cell r="B146" t="str">
            <v>Boleznine nad 30 dni, izplačane iz OZZ</v>
          </cell>
          <cell r="C146">
            <v>2867072.3150200024</v>
          </cell>
        </row>
        <row r="147">
          <cell r="B147" t="str">
            <v>- od tega boleznine 1. btto</v>
          </cell>
          <cell r="C147">
            <v>2500015.3818895663</v>
          </cell>
        </row>
        <row r="148">
          <cell r="B148" t="str">
            <v>- od tega prisp. delodaj. za boleznine</v>
          </cell>
          <cell r="C148">
            <v>367056.93313043582</v>
          </cell>
        </row>
        <row r="149">
          <cell r="A149">
            <v>411699</v>
          </cell>
          <cell r="B149" t="str">
            <v>Druge boleznine</v>
          </cell>
          <cell r="C149">
            <v>1305648.7187899984</v>
          </cell>
        </row>
        <row r="150">
          <cell r="B150" t="str">
            <v>- od tega boleznine 1. btto</v>
          </cell>
          <cell r="C150">
            <v>1138493.0415669088</v>
          </cell>
        </row>
        <row r="151">
          <cell r="B151" t="str">
            <v>- od tega prisp. delodaj. za boleznine</v>
          </cell>
          <cell r="C151">
            <v>167155.67722308956</v>
          </cell>
        </row>
        <row r="153">
          <cell r="A153">
            <v>4117</v>
          </cell>
          <cell r="B153" t="str">
            <v>Štipendije</v>
          </cell>
          <cell r="C153">
            <v>0</v>
          </cell>
        </row>
        <row r="155">
          <cell r="A155">
            <v>4119</v>
          </cell>
          <cell r="B155" t="str">
            <v>Drugi transferi posameznikom</v>
          </cell>
          <cell r="C155">
            <v>275407.33327000018</v>
          </cell>
        </row>
        <row r="156">
          <cell r="A156">
            <v>411908</v>
          </cell>
          <cell r="B156" t="str">
            <v>Denarne nagrade in priznanja</v>
          </cell>
          <cell r="C156">
            <v>0</v>
          </cell>
        </row>
        <row r="157">
          <cell r="A157">
            <v>411910</v>
          </cell>
          <cell r="B157" t="str">
            <v>Plačilo dnevnic, potnih in drugih stroškov v zvezi z zdravljenjem</v>
          </cell>
          <cell r="C157">
            <v>79060.16240999999</v>
          </cell>
        </row>
        <row r="158">
          <cell r="A158">
            <v>411911</v>
          </cell>
          <cell r="B158" t="str">
            <v>Plačilo pogrebnin</v>
          </cell>
          <cell r="C158">
            <v>192803.16416000016</v>
          </cell>
        </row>
        <row r="159">
          <cell r="A159">
            <v>411912</v>
          </cell>
          <cell r="B159" t="str">
            <v>Plačilo posmrtnin</v>
          </cell>
          <cell r="C159">
            <v>3544.0067000000054</v>
          </cell>
        </row>
        <row r="160">
          <cell r="A160">
            <v>411999</v>
          </cell>
          <cell r="B160" t="str">
            <v>Drugi transferi posameznikom in gospodinjstvom</v>
          </cell>
          <cell r="C160">
            <v>0</v>
          </cell>
        </row>
        <row r="162">
          <cell r="A162">
            <v>412</v>
          </cell>
          <cell r="B162" t="str">
            <v>TRANSFERI NEPROFITNIM ORGANIZACIJAM IN USTANOVAM</v>
          </cell>
          <cell r="C162">
            <v>2373.7745999999897</v>
          </cell>
        </row>
        <row r="164">
          <cell r="A164">
            <v>413</v>
          </cell>
          <cell r="B164" t="str">
            <v>DRUGI TEKOČI DOMAČI TRANSFERI</v>
          </cell>
          <cell r="C164">
            <v>32430714.716179989</v>
          </cell>
        </row>
        <row r="166">
          <cell r="A166">
            <v>4131</v>
          </cell>
          <cell r="B166" t="str">
            <v>Tekoči transferi v sklade socialnega zavarovanja</v>
          </cell>
          <cell r="C166">
            <v>63220.773699999845</v>
          </cell>
        </row>
        <row r="167">
          <cell r="A167">
            <v>413102</v>
          </cell>
          <cell r="B167" t="str">
            <v>Prispevek v ZZZS za ZZ upokojencev, ki ga plačuje ZPIZ</v>
          </cell>
          <cell r="C167">
            <v>0</v>
          </cell>
        </row>
        <row r="168">
          <cell r="A168">
            <v>413110</v>
          </cell>
          <cell r="B168" t="str">
            <v>Prispevki za PIZ od nadomestil</v>
          </cell>
          <cell r="C168">
            <v>35137.015599999984</v>
          </cell>
        </row>
        <row r="169">
          <cell r="A169">
            <v>413111</v>
          </cell>
          <cell r="B169" t="str">
            <v>Prispevki za ZZ od nadomestil</v>
          </cell>
          <cell r="C169">
            <v>28083.758099999861</v>
          </cell>
        </row>
        <row r="170">
          <cell r="A170">
            <v>413199</v>
          </cell>
          <cell r="B170" t="str">
            <v>Drugi tekoči transferi v sklade socialnega zavarovanja</v>
          </cell>
          <cell r="C170">
            <v>0</v>
          </cell>
        </row>
        <row r="172">
          <cell r="A172">
            <v>4133</v>
          </cell>
          <cell r="B172" t="str">
            <v>Tekoči transferi v javne zavode</v>
          </cell>
          <cell r="C172">
            <v>28149182.249389991</v>
          </cell>
        </row>
        <row r="173">
          <cell r="A173">
            <v>413300</v>
          </cell>
          <cell r="B173" t="str">
            <v>Sredstva za plače</v>
          </cell>
          <cell r="C173">
            <v>9946902.8051299993</v>
          </cell>
        </row>
        <row r="174">
          <cell r="A174">
            <v>4133001</v>
          </cell>
          <cell r="B174" t="str">
            <v>- osnovna zdravstvena dejavnost</v>
          </cell>
          <cell r="C174">
            <v>2663365.2349300012</v>
          </cell>
        </row>
        <row r="175">
          <cell r="A175">
            <v>4133002</v>
          </cell>
          <cell r="B175" t="str">
            <v>- spec. ambulantna in bolnišnična dejavnost</v>
          </cell>
          <cell r="C175">
            <v>6254153.505309999</v>
          </cell>
        </row>
        <row r="176">
          <cell r="A176">
            <v>4133003</v>
          </cell>
          <cell r="B176" t="str">
            <v>- zdravilišča</v>
          </cell>
          <cell r="C176">
            <v>1612.2670499999949</v>
          </cell>
        </row>
        <row r="177">
          <cell r="A177">
            <v>4133005</v>
          </cell>
          <cell r="B177" t="str">
            <v>- socialni zavodi</v>
          </cell>
          <cell r="C177">
            <v>1027771.7978399992</v>
          </cell>
        </row>
        <row r="178">
          <cell r="A178">
            <v>413301</v>
          </cell>
          <cell r="B178" t="str">
            <v>Sredstva za prispevke delodajalca</v>
          </cell>
          <cell r="C178">
            <v>2172933.5342999995</v>
          </cell>
        </row>
        <row r="179">
          <cell r="A179">
            <v>4133011</v>
          </cell>
          <cell r="B179" t="str">
            <v>- osnovna zdravstvena dejavnost</v>
          </cell>
          <cell r="C179">
            <v>585804.39270000067</v>
          </cell>
        </row>
        <row r="180">
          <cell r="A180">
            <v>4133012</v>
          </cell>
          <cell r="B180" t="str">
            <v>- spec. ambulantna in bolnišnična dejavnost</v>
          </cell>
          <cell r="C180">
            <v>1366369.032469999</v>
          </cell>
        </row>
        <row r="181">
          <cell r="A181">
            <v>4133013</v>
          </cell>
          <cell r="B181" t="str">
            <v>- zdravilišča</v>
          </cell>
          <cell r="C181">
            <v>346.34489000000031</v>
          </cell>
        </row>
        <row r="182">
          <cell r="A182">
            <v>4133015</v>
          </cell>
          <cell r="B182" t="str">
            <v>- socialni zavodi</v>
          </cell>
          <cell r="C182">
            <v>220413.76423999993</v>
          </cell>
        </row>
        <row r="183">
          <cell r="A183">
            <v>413302</v>
          </cell>
          <cell r="B183" t="str">
            <v>Sredstva za izdatke za blago in storitve</v>
          </cell>
          <cell r="C183">
            <v>10854685.686819995</v>
          </cell>
        </row>
        <row r="184">
          <cell r="A184">
            <v>4133021</v>
          </cell>
          <cell r="B184" t="str">
            <v>- osnovna zdravstvena dejavnost</v>
          </cell>
          <cell r="C184">
            <v>1333675.2702399995</v>
          </cell>
        </row>
        <row r="185">
          <cell r="A185">
            <v>4133022</v>
          </cell>
          <cell r="B185" t="str">
            <v>- spec. ambulantna in bolnišnična dejavnost</v>
          </cell>
          <cell r="C185">
            <v>9265949.470359996</v>
          </cell>
        </row>
        <row r="186">
          <cell r="A186">
            <v>4133023</v>
          </cell>
          <cell r="B186" t="str">
            <v>- zdravilišča</v>
          </cell>
          <cell r="C186">
            <v>1193.5613599999997</v>
          </cell>
        </row>
        <row r="187">
          <cell r="A187">
            <v>4133025</v>
          </cell>
          <cell r="B187" t="str">
            <v>- socialni zavodi</v>
          </cell>
          <cell r="C187">
            <v>253867.38485999964</v>
          </cell>
        </row>
        <row r="188">
          <cell r="A188">
            <v>413303</v>
          </cell>
          <cell r="B188" t="str">
            <v>Izdatki za zdravila</v>
          </cell>
          <cell r="C188">
            <v>4683922.84014</v>
          </cell>
        </row>
        <row r="189">
          <cell r="A189">
            <v>413304</v>
          </cell>
          <cell r="B189" t="str">
            <v>Izdatki za ortopedske pripomočke</v>
          </cell>
          <cell r="C189">
            <v>305562</v>
          </cell>
        </row>
        <row r="190">
          <cell r="A190">
            <v>413305</v>
          </cell>
          <cell r="B190" t="str">
            <v>Izdatki za cepiva, transfuzijo krvi in sanitetni material</v>
          </cell>
          <cell r="C190">
            <v>183714.24983999971</v>
          </cell>
        </row>
        <row r="191">
          <cell r="A191">
            <v>413306</v>
          </cell>
          <cell r="B191" t="str">
            <v>Konvencije</v>
          </cell>
          <cell r="C191">
            <v>77819.819660000037</v>
          </cell>
        </row>
        <row r="192">
          <cell r="A192">
            <v>413310</v>
          </cell>
          <cell r="B192" t="str">
            <v>Za premije kolektivnega dodatnega pokojninskega zavarovanja</v>
          </cell>
          <cell r="C192">
            <v>-76358.686499999851</v>
          </cell>
        </row>
        <row r="193">
          <cell r="A193">
            <v>4133101</v>
          </cell>
          <cell r="B193" t="str">
            <v>- osnovna zdravstvena dejavnost</v>
          </cell>
          <cell r="C193">
            <v>-40328.449109999929</v>
          </cell>
        </row>
        <row r="194">
          <cell r="A194">
            <v>4133102</v>
          </cell>
          <cell r="B194" t="str">
            <v>- spec. ambulantna in bolnišnična dejavnost</v>
          </cell>
          <cell r="C194">
            <v>-75387.1458099999</v>
          </cell>
        </row>
        <row r="195">
          <cell r="A195">
            <v>4133103</v>
          </cell>
          <cell r="B195" t="str">
            <v>- zdravilišča</v>
          </cell>
          <cell r="C195">
            <v>58.663849999999911</v>
          </cell>
        </row>
        <row r="196">
          <cell r="A196">
            <v>4133105</v>
          </cell>
          <cell r="B196" t="str">
            <v>- socialni zavodi</v>
          </cell>
          <cell r="C196">
            <v>39298.244569999981</v>
          </cell>
        </row>
        <row r="198">
          <cell r="A198">
            <v>4134</v>
          </cell>
          <cell r="B198" t="str">
            <v>Tekoči transferi v državni proračun</v>
          </cell>
          <cell r="C198">
            <v>614.06620000000066</v>
          </cell>
        </row>
        <row r="199">
          <cell r="A199">
            <v>413404</v>
          </cell>
          <cell r="B199" t="str">
            <v>Prispevki za zapos. od nadomestil</v>
          </cell>
          <cell r="C199">
            <v>217.53530000000001</v>
          </cell>
        </row>
        <row r="200">
          <cell r="A200">
            <v>413405</v>
          </cell>
          <cell r="B200" t="str">
            <v>Prisp. za porod. varst. od nadomest</v>
          </cell>
          <cell r="C200">
            <v>396.53090000000066</v>
          </cell>
        </row>
        <row r="202">
          <cell r="A202">
            <v>4135</v>
          </cell>
          <cell r="B202" t="str">
            <v>Tek. plačila drugim izvajal. javnih služb, ki niso posre.pror.uporabniki</v>
          </cell>
          <cell r="C202">
            <v>4217697.62689</v>
          </cell>
        </row>
        <row r="203">
          <cell r="A203">
            <v>413500</v>
          </cell>
          <cell r="B203" t="str">
            <v>Tek. plačila drugim izvajal. javnih služb, ki niso posre.pror.uporabniki</v>
          </cell>
          <cell r="C203">
            <v>2614430.0618799999</v>
          </cell>
        </row>
        <row r="204">
          <cell r="A204">
            <v>4135001</v>
          </cell>
          <cell r="B204" t="str">
            <v>- osnovna zdravstvena dejavnost</v>
          </cell>
          <cell r="C204">
            <v>1485776.2942900006</v>
          </cell>
        </row>
        <row r="205">
          <cell r="A205">
            <v>4135002</v>
          </cell>
          <cell r="B205" t="str">
            <v>- spec. ambulantna in bolnišnična dejavnost</v>
          </cell>
          <cell r="C205">
            <v>727192.79211999942</v>
          </cell>
        </row>
        <row r="206">
          <cell r="A206">
            <v>4135003</v>
          </cell>
          <cell r="B206" t="str">
            <v>- zdravilišča</v>
          </cell>
          <cell r="C206">
            <v>288823.86731000012</v>
          </cell>
        </row>
        <row r="207">
          <cell r="A207">
            <v>4135005</v>
          </cell>
          <cell r="B207" t="str">
            <v>- socialni zavodi</v>
          </cell>
          <cell r="C207">
            <v>111548.23496000003</v>
          </cell>
        </row>
        <row r="208">
          <cell r="A208">
            <v>4135006</v>
          </cell>
          <cell r="B208" t="str">
            <v>- posebne pravice iz OZZ</v>
          </cell>
          <cell r="C208">
            <v>1088.8732000000309</v>
          </cell>
        </row>
        <row r="209">
          <cell r="A209">
            <v>413501</v>
          </cell>
          <cell r="B209" t="str">
            <v>Za zdravila</v>
          </cell>
          <cell r="C209">
            <v>1071131.1197999995</v>
          </cell>
        </row>
        <row r="210">
          <cell r="A210">
            <v>413502</v>
          </cell>
          <cell r="B210" t="str">
            <v>Za ortopedske pripomočke</v>
          </cell>
          <cell r="C210">
            <v>532136.4452100005</v>
          </cell>
        </row>
        <row r="211">
          <cell r="A211">
            <v>413503</v>
          </cell>
          <cell r="B211" t="str">
            <v>Za cepiva, transfuzijo krvi in sanitetni material</v>
          </cell>
          <cell r="C211">
            <v>0</v>
          </cell>
        </row>
        <row r="213">
          <cell r="A213">
            <v>414</v>
          </cell>
          <cell r="B213" t="str">
            <v>TEKOČI TRANSFERI V TUJINO</v>
          </cell>
          <cell r="C213">
            <v>125290.92976000003</v>
          </cell>
        </row>
        <row r="215">
          <cell r="A215">
            <v>4142</v>
          </cell>
          <cell r="B215" t="str">
            <v>Tekoči transferi neprofitnim organizacijam v tujini</v>
          </cell>
          <cell r="C215">
            <v>125290.92976000003</v>
          </cell>
        </row>
        <row r="216">
          <cell r="A216">
            <v>414200</v>
          </cell>
          <cell r="B216" t="str">
            <v>Za zdravljenje v tujini</v>
          </cell>
          <cell r="C216">
            <v>51849.51972000004</v>
          </cell>
        </row>
        <row r="217">
          <cell r="A217">
            <v>414201</v>
          </cell>
          <cell r="B217" t="str">
            <v>Iz naslova konvencij z drugimi državami</v>
          </cell>
          <cell r="C217">
            <v>73441.410039999988</v>
          </cell>
        </row>
        <row r="219">
          <cell r="A219">
            <v>4143</v>
          </cell>
          <cell r="B219" t="str">
            <v>Drugi tekoči transferi v tujino</v>
          </cell>
          <cell r="C219">
            <v>0</v>
          </cell>
        </row>
        <row r="221">
          <cell r="A221">
            <v>42</v>
          </cell>
          <cell r="B221" t="str">
            <v xml:space="preserve">INVESTICIJSKI ODHODKI </v>
          </cell>
          <cell r="C221">
            <v>682868.43114</v>
          </cell>
        </row>
        <row r="223">
          <cell r="A223">
            <v>420</v>
          </cell>
          <cell r="B223" t="str">
            <v>NAKUP IN GRADNJA OSNOVNIH SREDSTEV</v>
          </cell>
          <cell r="C223">
            <v>682868.43114</v>
          </cell>
        </row>
        <row r="225">
          <cell r="A225">
            <v>49</v>
          </cell>
          <cell r="B225" t="str">
            <v>PRENOS ODHODKOV IN DRUGIH IZDATKOV</v>
          </cell>
        </row>
        <row r="227">
          <cell r="A227">
            <v>498</v>
          </cell>
          <cell r="B227" t="str">
            <v>EVIDENČNI PROMET ODHODKOV V BREME REZERVNEGA SKLADA</v>
          </cell>
        </row>
        <row r="229">
          <cell r="A229" t="str">
            <v>III.</v>
          </cell>
          <cell r="B229" t="str">
            <v>PRESEŽEK/PRIMANJKLJAJ   (I. - II.)</v>
          </cell>
          <cell r="C229">
            <v>-421780.90442998707</v>
          </cell>
        </row>
        <row r="230">
          <cell r="B230" t="str">
            <v>(SKUPAJ PRIHODKI MINUS SKUPAJ ODHODKI)</v>
          </cell>
        </row>
        <row r="234">
          <cell r="A234" t="str">
            <v>B.  RAČUN FINANČNIH TERJATEV IN NALOŽB :</v>
          </cell>
        </row>
        <row r="236">
          <cell r="A236" t="str">
            <v>IV.</v>
          </cell>
          <cell r="B236" t="str">
            <v>PREJ. VRAČ. DANIH POSOJIL, PROD. KAP.DEL. (750+751)</v>
          </cell>
          <cell r="C236">
            <v>465</v>
          </cell>
        </row>
        <row r="238">
          <cell r="A238">
            <v>750</v>
          </cell>
          <cell r="B238" t="str">
            <v>PREJETA VRAČILA DANIH POSOJIL</v>
          </cell>
          <cell r="C238">
            <v>465</v>
          </cell>
        </row>
        <row r="239">
          <cell r="A239">
            <v>7500</v>
          </cell>
          <cell r="B239" t="str">
            <v>Prejeta vračila danih posojil - od posameznikov in zasebnikov</v>
          </cell>
          <cell r="C239">
            <v>465</v>
          </cell>
        </row>
        <row r="240">
          <cell r="A240">
            <v>7505</v>
          </cell>
          <cell r="B240" t="str">
            <v>Prejeta vračila danih posojil - od občin</v>
          </cell>
          <cell r="C240">
            <v>0</v>
          </cell>
        </row>
        <row r="241">
          <cell r="A241">
            <v>7507</v>
          </cell>
          <cell r="B241" t="str">
            <v>Prejeta vračila danih posojil - državnemu proračunu</v>
          </cell>
          <cell r="C241">
            <v>0</v>
          </cell>
        </row>
        <row r="243">
          <cell r="A243">
            <v>751</v>
          </cell>
          <cell r="B243" t="str">
            <v>PRODAJA KAPITALSKIH DELEŽEV</v>
          </cell>
          <cell r="C243">
            <v>0</v>
          </cell>
        </row>
        <row r="244">
          <cell r="A244">
            <v>7512</v>
          </cell>
          <cell r="B244" t="str">
            <v>Sredstva, pridobljena s prodajo kapitalskih deležev v privatnih podjetjih</v>
          </cell>
          <cell r="C244">
            <v>0</v>
          </cell>
        </row>
        <row r="246">
          <cell r="A246" t="str">
            <v>V.</v>
          </cell>
          <cell r="B246" t="str">
            <v>DANA POSOJILA, POVEČANJE KAPIT. DEL. (440+441)</v>
          </cell>
          <cell r="C246">
            <v>0</v>
          </cell>
        </row>
        <row r="248">
          <cell r="A248">
            <v>440</v>
          </cell>
          <cell r="B248" t="str">
            <v>DANA POSOJILA</v>
          </cell>
          <cell r="C248">
            <v>0</v>
          </cell>
        </row>
        <row r="249">
          <cell r="A249">
            <v>4400</v>
          </cell>
          <cell r="B249" t="str">
            <v>Dana posojila posameznikom in zasebnikom</v>
          </cell>
          <cell r="C249">
            <v>0</v>
          </cell>
        </row>
        <row r="250">
          <cell r="A250">
            <v>4405</v>
          </cell>
          <cell r="B250" t="str">
            <v>Dana posojila občinam</v>
          </cell>
          <cell r="C250">
            <v>0</v>
          </cell>
        </row>
        <row r="251">
          <cell r="A251">
            <v>4407</v>
          </cell>
          <cell r="B251" t="str">
            <v>Dana posojila državnemu proračunu</v>
          </cell>
          <cell r="C251">
            <v>0</v>
          </cell>
        </row>
        <row r="253">
          <cell r="A253">
            <v>441</v>
          </cell>
          <cell r="B253" t="str">
            <v>POVEČANJE KAPITALSKIH DELEŽEV IN NALOŽB</v>
          </cell>
          <cell r="C253">
            <v>0</v>
          </cell>
        </row>
        <row r="255">
          <cell r="A255" t="str">
            <v>VI.</v>
          </cell>
          <cell r="B255" t="str">
            <v>PREJETA - DANA POSOJILA, SPREM. KAP. DEL. (IV. - V.)</v>
          </cell>
          <cell r="C255">
            <v>465</v>
          </cell>
        </row>
        <row r="259">
          <cell r="A259" t="str">
            <v>C.  RAČUN FINANCIRANJA :</v>
          </cell>
        </row>
        <row r="261">
          <cell r="A261" t="str">
            <v>VII.</v>
          </cell>
          <cell r="B261" t="str">
            <v>ZADOLŽEVANJE</v>
          </cell>
          <cell r="C261">
            <v>700000</v>
          </cell>
        </row>
        <row r="263">
          <cell r="A263">
            <v>500</v>
          </cell>
          <cell r="B263" t="str">
            <v>DOMAČE ZADOLŽEVANJE</v>
          </cell>
          <cell r="C263">
            <v>700000</v>
          </cell>
        </row>
        <row r="264">
          <cell r="A264">
            <v>5001</v>
          </cell>
          <cell r="B264" t="str">
            <v>Najeti krediti pri poslovnih bankah</v>
          </cell>
          <cell r="C264">
            <v>0</v>
          </cell>
        </row>
        <row r="265">
          <cell r="A265">
            <v>5002</v>
          </cell>
          <cell r="B265" t="str">
            <v>Najeti krediti pri drugih finančnih institucijah</v>
          </cell>
          <cell r="C265">
            <v>0</v>
          </cell>
        </row>
        <row r="266">
          <cell r="A266">
            <v>5003</v>
          </cell>
          <cell r="B266" t="str">
            <v>Najeti krediti pri drugih domačih kreditodajalcih</v>
          </cell>
          <cell r="C266">
            <v>700000</v>
          </cell>
        </row>
        <row r="268">
          <cell r="A268" t="str">
            <v>VIII.</v>
          </cell>
          <cell r="B268" t="str">
            <v>ODPLAČILA DOLGA</v>
          </cell>
          <cell r="C268">
            <v>0</v>
          </cell>
        </row>
        <row r="270">
          <cell r="A270">
            <v>550</v>
          </cell>
          <cell r="B270" t="str">
            <v>ODPLAČILA DOMAČEGA DOLGA</v>
          </cell>
          <cell r="C270">
            <v>0</v>
          </cell>
        </row>
        <row r="271">
          <cell r="A271">
            <v>5501</v>
          </cell>
          <cell r="B271" t="str">
            <v>Odplačila kreditov poslovnim bankam</v>
          </cell>
          <cell r="C271">
            <v>0</v>
          </cell>
        </row>
        <row r="272">
          <cell r="A272">
            <v>5502</v>
          </cell>
          <cell r="B272" t="str">
            <v>Odplačila kreditov drugim finančnim institucijam</v>
          </cell>
          <cell r="C272">
            <v>0</v>
          </cell>
        </row>
        <row r="273">
          <cell r="A273">
            <v>5503</v>
          </cell>
          <cell r="B273" t="str">
            <v>Odplačila kreditov drugim domačim kreditodajalcem</v>
          </cell>
          <cell r="C273">
            <v>0</v>
          </cell>
        </row>
        <row r="276">
          <cell r="A276" t="str">
            <v>IX</v>
          </cell>
          <cell r="B276" t="str">
            <v>NETO ZADOLŽEVANJE   (VII. - VIII.)</v>
          </cell>
          <cell r="C276">
            <v>700000</v>
          </cell>
        </row>
        <row r="278">
          <cell r="A278" t="str">
            <v>X</v>
          </cell>
          <cell r="B278" t="str">
            <v>POVEČ./ZMANJ. SRED. NA RAČUNIH (I+IV+VII-II-V-VIII)</v>
          </cell>
          <cell r="C278">
            <v>278684.09557001293</v>
          </cell>
        </row>
        <row r="280">
          <cell r="A280" t="str">
            <v>XII.</v>
          </cell>
          <cell r="B280" t="str">
            <v>STANJE SRED. NA RAČ. ZAV. KONEC PRET. MESECA</v>
          </cell>
          <cell r="C280">
            <v>2367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K324"/>
  <sheetViews>
    <sheetView tabSelected="1" zoomScale="50" zoomScaleNormal="50" zoomScaleSheetLayoutView="70" workbookViewId="0">
      <pane xSplit="4" ySplit="10" topLeftCell="E11" activePane="bottomRight" state="frozen"/>
      <selection pane="topRight" activeCell="D1" sqref="D1"/>
      <selection pane="bottomLeft" activeCell="A42" sqref="A42"/>
      <selection pane="bottomRight" activeCell="O23" sqref="O23"/>
    </sheetView>
  </sheetViews>
  <sheetFormatPr defaultRowHeight="15" x14ac:dyDescent="0.2"/>
  <cols>
    <col min="1" max="1" width="9.140625" style="2"/>
    <col min="2" max="2" width="15.85546875" style="1" bestFit="1" customWidth="1"/>
    <col min="3" max="3" width="7.5703125" style="1" bestFit="1" customWidth="1"/>
    <col min="4" max="4" width="110.42578125" style="26" customWidth="1"/>
    <col min="5" max="7" width="23.85546875" style="2" customWidth="1"/>
    <col min="8" max="8" width="23.85546875" style="3" customWidth="1"/>
    <col min="9" max="16384" width="9.140625" style="2"/>
  </cols>
  <sheetData>
    <row r="2" spans="2:8" s="4" customFormat="1" ht="30" x14ac:dyDescent="0.2">
      <c r="B2" s="218" t="s">
        <v>163</v>
      </c>
      <c r="C2" s="218"/>
      <c r="D2" s="218"/>
      <c r="E2" s="218"/>
      <c r="F2" s="218"/>
      <c r="G2" s="218"/>
      <c r="H2" s="218"/>
    </row>
    <row r="3" spans="2:8" s="5" customFormat="1" x14ac:dyDescent="0.2">
      <c r="B3" s="160"/>
      <c r="C3" s="160"/>
      <c r="D3" s="67"/>
      <c r="H3" s="6"/>
    </row>
    <row r="4" spans="2:8" ht="26.25" x14ac:dyDescent="0.2">
      <c r="B4" s="219" t="s">
        <v>209</v>
      </c>
      <c r="C4" s="118"/>
      <c r="D4" s="119"/>
      <c r="E4" s="120"/>
      <c r="F4" s="120"/>
      <c r="G4" s="120"/>
      <c r="H4" s="121"/>
    </row>
    <row r="5" spans="2:8" ht="21" thickBot="1" x14ac:dyDescent="0.25">
      <c r="B5" s="7"/>
      <c r="C5" s="7"/>
      <c r="D5" s="54"/>
      <c r="E5" s="8"/>
      <c r="F5" s="8"/>
      <c r="G5" s="8"/>
      <c r="H5" s="76"/>
    </row>
    <row r="6" spans="2:8" s="95" customFormat="1" ht="40.5" x14ac:dyDescent="0.2">
      <c r="B6" s="88"/>
      <c r="C6" s="89"/>
      <c r="D6" s="90"/>
      <c r="E6" s="91" t="s">
        <v>159</v>
      </c>
      <c r="F6" s="92" t="s">
        <v>30</v>
      </c>
      <c r="G6" s="93" t="s">
        <v>168</v>
      </c>
      <c r="H6" s="94" t="s">
        <v>169</v>
      </c>
    </row>
    <row r="7" spans="2:8" s="95" customFormat="1" ht="23.25" x14ac:dyDescent="0.2">
      <c r="B7" s="96"/>
      <c r="C7" s="97"/>
      <c r="D7" s="56" t="s">
        <v>126</v>
      </c>
      <c r="E7" s="98" t="s">
        <v>108</v>
      </c>
      <c r="F7" s="99" t="s">
        <v>160</v>
      </c>
      <c r="G7" s="100" t="s">
        <v>160</v>
      </c>
      <c r="H7" s="101" t="s">
        <v>170</v>
      </c>
    </row>
    <row r="8" spans="2:8" s="95" customFormat="1" ht="20.25" x14ac:dyDescent="0.2">
      <c r="B8" s="96"/>
      <c r="C8" s="97"/>
      <c r="D8" s="102"/>
      <c r="E8" s="98" t="s">
        <v>109</v>
      </c>
      <c r="F8" s="99" t="s">
        <v>31</v>
      </c>
      <c r="G8" s="100" t="s">
        <v>171</v>
      </c>
      <c r="H8" s="101" t="s">
        <v>172</v>
      </c>
    </row>
    <row r="9" spans="2:8" s="110" customFormat="1" ht="20.25" x14ac:dyDescent="0.2">
      <c r="B9" s="103"/>
      <c r="C9" s="104"/>
      <c r="D9" s="105"/>
      <c r="E9" s="106">
        <v>2020</v>
      </c>
      <c r="F9" s="107">
        <v>2020</v>
      </c>
      <c r="G9" s="108">
        <v>2020</v>
      </c>
      <c r="H9" s="109">
        <v>2020</v>
      </c>
    </row>
    <row r="10" spans="2:8" s="110" customFormat="1" ht="21" thickBot="1" x14ac:dyDescent="0.25">
      <c r="B10" s="111" t="s">
        <v>175</v>
      </c>
      <c r="C10" s="112"/>
      <c r="D10" s="113" t="s">
        <v>176</v>
      </c>
      <c r="E10" s="114" t="s">
        <v>161</v>
      </c>
      <c r="F10" s="115" t="s">
        <v>162</v>
      </c>
      <c r="G10" s="116" t="s">
        <v>173</v>
      </c>
      <c r="H10" s="117" t="s">
        <v>177</v>
      </c>
    </row>
    <row r="11" spans="2:8" x14ac:dyDescent="0.2">
      <c r="B11" s="162"/>
      <c r="C11" s="163"/>
      <c r="D11" s="68"/>
      <c r="E11" s="9"/>
      <c r="F11" s="9"/>
      <c r="G11" s="9"/>
      <c r="H11" s="77"/>
    </row>
    <row r="12" spans="2:8" ht="20.25" x14ac:dyDescent="0.2">
      <c r="B12" s="227">
        <v>7</v>
      </c>
      <c r="C12" s="164"/>
      <c r="D12" s="55" t="s">
        <v>164</v>
      </c>
      <c r="E12" s="51">
        <f>E14+E80+E92+E94+E120</f>
        <v>0</v>
      </c>
      <c r="F12" s="51">
        <f t="shared" ref="F12:G12" si="0">F14+F80+F92+F94+F120</f>
        <v>0</v>
      </c>
      <c r="G12" s="51">
        <f t="shared" si="0"/>
        <v>0</v>
      </c>
      <c r="H12" s="215" t="str">
        <f>IF(ISERROR(+G12/E12*100),"",+G12/E12*100)</f>
        <v/>
      </c>
    </row>
    <row r="13" spans="2:8" ht="20.25" x14ac:dyDescent="0.2">
      <c r="B13" s="237"/>
      <c r="C13" s="166"/>
      <c r="D13" s="40"/>
      <c r="E13" s="41"/>
      <c r="F13" s="41"/>
      <c r="G13" s="41"/>
      <c r="H13" s="78"/>
    </row>
    <row r="14" spans="2:8" s="15" customFormat="1" ht="20.25" x14ac:dyDescent="0.2">
      <c r="B14" s="242"/>
      <c r="C14" s="167"/>
      <c r="D14" s="57" t="s">
        <v>32</v>
      </c>
      <c r="E14" s="53">
        <f>E16+E54</f>
        <v>0</v>
      </c>
      <c r="F14" s="53">
        <f>F16+F54</f>
        <v>0</v>
      </c>
      <c r="G14" s="53">
        <f>G16+G54</f>
        <v>0</v>
      </c>
      <c r="H14" s="204" t="str">
        <f>IF(ISERROR(+G14/E14*100),"",+G14/E14*100)</f>
        <v/>
      </c>
    </row>
    <row r="15" spans="2:8" ht="20.25" x14ac:dyDescent="0.2">
      <c r="B15" s="237"/>
      <c r="C15" s="166"/>
      <c r="D15" s="40"/>
      <c r="E15" s="41"/>
      <c r="F15" s="41"/>
      <c r="G15" s="41"/>
      <c r="H15" s="78"/>
    </row>
    <row r="16" spans="2:8" ht="20.25" x14ac:dyDescent="0.2">
      <c r="B16" s="235">
        <v>70</v>
      </c>
      <c r="C16" s="168"/>
      <c r="D16" s="22" t="s">
        <v>6</v>
      </c>
      <c r="E16" s="37">
        <f>+E18+E52</f>
        <v>0</v>
      </c>
      <c r="F16" s="37">
        <f>+F18+F52</f>
        <v>0</v>
      </c>
      <c r="G16" s="37">
        <f>+G18+G52</f>
        <v>0</v>
      </c>
      <c r="H16" s="204" t="str">
        <f>IF(ISERROR(+G16/E16*100),"",+G16/E16*100)</f>
        <v/>
      </c>
    </row>
    <row r="17" spans="2:8" ht="20.25" x14ac:dyDescent="0.2">
      <c r="B17" s="237"/>
      <c r="C17" s="166"/>
      <c r="D17" s="40"/>
      <c r="E17" s="41"/>
      <c r="F17" s="41"/>
      <c r="G17" s="41"/>
      <c r="H17" s="78"/>
    </row>
    <row r="18" spans="2:8" s="18" customFormat="1" ht="20.25" x14ac:dyDescent="0.2">
      <c r="B18" s="235">
        <v>701</v>
      </c>
      <c r="C18" s="168"/>
      <c r="D18" s="22" t="s">
        <v>33</v>
      </c>
      <c r="E18" s="37">
        <f>E20+E26+E32+E39</f>
        <v>0</v>
      </c>
      <c r="F18" s="37">
        <f>F20+F26+F32+F39</f>
        <v>0</v>
      </c>
      <c r="G18" s="37">
        <f>G20+G26+G32+G39</f>
        <v>0</v>
      </c>
      <c r="H18" s="204" t="str">
        <f>IF(ISERROR(+G18/E18*100),"",+G18/E18*100)</f>
        <v/>
      </c>
    </row>
    <row r="19" spans="2:8" ht="20.25" x14ac:dyDescent="0.2">
      <c r="B19" s="237"/>
      <c r="C19" s="166"/>
      <c r="D19" s="40"/>
      <c r="E19" s="41"/>
      <c r="F19" s="41"/>
      <c r="G19" s="41"/>
      <c r="H19" s="78"/>
    </row>
    <row r="20" spans="2:8" ht="20.25" x14ac:dyDescent="0.2">
      <c r="B20" s="235">
        <v>7010</v>
      </c>
      <c r="C20" s="169"/>
      <c r="D20" s="22" t="s">
        <v>34</v>
      </c>
      <c r="E20" s="37">
        <f>E21+E22+E23+E24</f>
        <v>0</v>
      </c>
      <c r="F20" s="37">
        <f t="shared" ref="F20:G20" si="1">F21+F22+F23+F24</f>
        <v>0</v>
      </c>
      <c r="G20" s="37">
        <f t="shared" si="1"/>
        <v>0</v>
      </c>
      <c r="H20" s="204" t="str">
        <f>IF(ISERROR(+G20/E20*100),"",+G20/E20*100)</f>
        <v/>
      </c>
    </row>
    <row r="21" spans="2:8" ht="20.25" x14ac:dyDescent="0.2">
      <c r="B21" s="234">
        <v>701006</v>
      </c>
      <c r="C21" s="171"/>
      <c r="D21" s="38" t="s">
        <v>0</v>
      </c>
      <c r="E21" s="39"/>
      <c r="F21" s="39"/>
      <c r="G21" s="39"/>
      <c r="H21" s="75" t="str">
        <f>IF(ISERROR(+G21/E21*100),"",+G21/E21*100)</f>
        <v/>
      </c>
    </row>
    <row r="22" spans="2:8" ht="20.25" x14ac:dyDescent="0.2">
      <c r="B22" s="234">
        <v>701007</v>
      </c>
      <c r="C22" s="171"/>
      <c r="D22" s="38" t="s">
        <v>182</v>
      </c>
      <c r="E22" s="39"/>
      <c r="F22" s="39"/>
      <c r="G22" s="39"/>
      <c r="H22" s="75" t="str">
        <f>IF(ISERROR(+G22/E22*100),"",+G22/E22*100)</f>
        <v/>
      </c>
    </row>
    <row r="23" spans="2:8" ht="20.25" x14ac:dyDescent="0.2">
      <c r="B23" s="234">
        <v>701008</v>
      </c>
      <c r="C23" s="171"/>
      <c r="D23" s="38" t="s">
        <v>1</v>
      </c>
      <c r="E23" s="39"/>
      <c r="F23" s="39"/>
      <c r="G23" s="39"/>
      <c r="H23" s="75" t="str">
        <f>IF(ISERROR(+G23/E23*100),"",+G23/E23*100)</f>
        <v/>
      </c>
    </row>
    <row r="24" spans="2:8" ht="20.25" x14ac:dyDescent="0.2">
      <c r="B24" s="234">
        <v>701010</v>
      </c>
      <c r="C24" s="171"/>
      <c r="D24" s="38" t="s">
        <v>180</v>
      </c>
      <c r="E24" s="39"/>
      <c r="F24" s="39"/>
      <c r="G24" s="39"/>
      <c r="H24" s="75" t="str">
        <f>IF(ISERROR(+G24/E24*100),"",+G24/E24*100)</f>
        <v/>
      </c>
    </row>
    <row r="25" spans="2:8" ht="20.25" x14ac:dyDescent="0.2">
      <c r="B25" s="165"/>
      <c r="C25" s="166"/>
      <c r="D25" s="40"/>
      <c r="E25" s="41"/>
      <c r="F25" s="41"/>
      <c r="G25" s="41"/>
      <c r="H25" s="78"/>
    </row>
    <row r="26" spans="2:8" ht="20.25" x14ac:dyDescent="0.2">
      <c r="B26" s="235">
        <v>7011</v>
      </c>
      <c r="C26" s="169"/>
      <c r="D26" s="22" t="s">
        <v>35</v>
      </c>
      <c r="E26" s="37">
        <f>E27+E28+E29+E30</f>
        <v>0</v>
      </c>
      <c r="F26" s="37">
        <f t="shared" ref="F26:G26" si="2">F27+F28+F29+F30</f>
        <v>0</v>
      </c>
      <c r="G26" s="37">
        <f t="shared" si="2"/>
        <v>0</v>
      </c>
      <c r="H26" s="204" t="str">
        <f>IF(ISERROR(+G26/E26*100),"",+G26/E26*100)</f>
        <v/>
      </c>
    </row>
    <row r="27" spans="2:8" ht="20.25" x14ac:dyDescent="0.2">
      <c r="B27" s="234">
        <v>701109</v>
      </c>
      <c r="C27" s="171"/>
      <c r="D27" s="38" t="s">
        <v>2</v>
      </c>
      <c r="E27" s="39"/>
      <c r="F27" s="39"/>
      <c r="G27" s="39"/>
      <c r="H27" s="75" t="str">
        <f>IF(ISERROR(+G27/E27*100),"",+G27/E27*100)</f>
        <v/>
      </c>
    </row>
    <row r="28" spans="2:8" ht="20.25" x14ac:dyDescent="0.2">
      <c r="B28" s="234">
        <v>701110</v>
      </c>
      <c r="C28" s="171"/>
      <c r="D28" s="38" t="s">
        <v>36</v>
      </c>
      <c r="E28" s="39"/>
      <c r="F28" s="39"/>
      <c r="G28" s="39"/>
      <c r="H28" s="75" t="str">
        <f>IF(ISERROR(+G28/E28*100),"",+G28/E28*100)</f>
        <v/>
      </c>
    </row>
    <row r="29" spans="2:8" ht="20.25" x14ac:dyDescent="0.2">
      <c r="B29" s="234">
        <v>701113</v>
      </c>
      <c r="C29" s="171"/>
      <c r="D29" s="38" t="s">
        <v>183</v>
      </c>
      <c r="E29" s="39"/>
      <c r="F29" s="39"/>
      <c r="G29" s="39"/>
      <c r="H29" s="75" t="str">
        <f>IF(ISERROR(+G29/E29*100),"",+G29/E29*100)</f>
        <v/>
      </c>
    </row>
    <row r="30" spans="2:8" ht="40.5" x14ac:dyDescent="0.2">
      <c r="B30" s="234">
        <v>701116</v>
      </c>
      <c r="C30" s="171"/>
      <c r="D30" s="38" t="s">
        <v>181</v>
      </c>
      <c r="E30" s="39"/>
      <c r="F30" s="39"/>
      <c r="G30" s="39"/>
      <c r="H30" s="75" t="str">
        <f>IF(ISERROR(+G30/E30*100),"",+G30/E30*100)</f>
        <v/>
      </c>
    </row>
    <row r="31" spans="2:8" ht="20.25" x14ac:dyDescent="0.2">
      <c r="B31" s="170"/>
      <c r="C31" s="171"/>
      <c r="D31" s="38"/>
      <c r="E31" s="52"/>
      <c r="F31" s="52"/>
      <c r="G31" s="52"/>
      <c r="H31" s="78"/>
    </row>
    <row r="32" spans="2:8" ht="20.25" x14ac:dyDescent="0.2">
      <c r="B32" s="235">
        <v>7012</v>
      </c>
      <c r="C32" s="169"/>
      <c r="D32" s="22" t="s">
        <v>37</v>
      </c>
      <c r="E32" s="37">
        <f>SUM(E33:E37)</f>
        <v>0</v>
      </c>
      <c r="F32" s="37">
        <f t="shared" ref="F32:G32" si="3">SUM(F33:F37)</f>
        <v>0</v>
      </c>
      <c r="G32" s="37">
        <f t="shared" si="3"/>
        <v>0</v>
      </c>
      <c r="H32" s="204" t="str">
        <f t="shared" ref="H32:H37" si="4">IF(ISERROR(+G32/E32*100),"",+G32/E32*100)</f>
        <v/>
      </c>
    </row>
    <row r="33" spans="2:8" ht="40.5" x14ac:dyDescent="0.2">
      <c r="B33" s="234">
        <v>701207</v>
      </c>
      <c r="C33" s="171"/>
      <c r="D33" s="38" t="s">
        <v>184</v>
      </c>
      <c r="E33" s="39"/>
      <c r="F33" s="39"/>
      <c r="G33" s="39"/>
      <c r="H33" s="75" t="str">
        <f t="shared" si="4"/>
        <v/>
      </c>
    </row>
    <row r="34" spans="2:8" ht="20.25" x14ac:dyDescent="0.2">
      <c r="B34" s="234">
        <v>701208</v>
      </c>
      <c r="C34" s="171"/>
      <c r="D34" s="38" t="s">
        <v>3</v>
      </c>
      <c r="E34" s="39"/>
      <c r="F34" s="39"/>
      <c r="G34" s="39"/>
      <c r="H34" s="75" t="str">
        <f t="shared" si="4"/>
        <v/>
      </c>
    </row>
    <row r="35" spans="2:8" ht="20.25" x14ac:dyDescent="0.2">
      <c r="B35" s="234">
        <v>701211</v>
      </c>
      <c r="C35" s="171"/>
      <c r="D35" s="38" t="s">
        <v>130</v>
      </c>
      <c r="E35" s="39"/>
      <c r="F35" s="39"/>
      <c r="G35" s="39"/>
      <c r="H35" s="75" t="str">
        <f t="shared" si="4"/>
        <v/>
      </c>
    </row>
    <row r="36" spans="2:8" ht="20.25" x14ac:dyDescent="0.2">
      <c r="B36" s="234">
        <v>701213</v>
      </c>
      <c r="C36" s="171"/>
      <c r="D36" s="38" t="s">
        <v>131</v>
      </c>
      <c r="E36" s="39"/>
      <c r="F36" s="39"/>
      <c r="G36" s="39"/>
      <c r="H36" s="75" t="str">
        <f t="shared" si="4"/>
        <v/>
      </c>
    </row>
    <row r="37" spans="2:8" ht="20.25" x14ac:dyDescent="0.2">
      <c r="B37" s="234">
        <v>701214</v>
      </c>
      <c r="C37" s="171"/>
      <c r="D37" s="38" t="s">
        <v>132</v>
      </c>
      <c r="E37" s="39"/>
      <c r="F37" s="39"/>
      <c r="G37" s="39"/>
      <c r="H37" s="75" t="str">
        <f t="shared" si="4"/>
        <v/>
      </c>
    </row>
    <row r="38" spans="2:8" ht="20.25" x14ac:dyDescent="0.2">
      <c r="B38" s="234"/>
      <c r="C38" s="171"/>
      <c r="D38" s="38"/>
      <c r="E38" s="39"/>
      <c r="F38" s="39"/>
      <c r="G38" s="39"/>
      <c r="H38" s="78"/>
    </row>
    <row r="39" spans="2:8" ht="20.25" x14ac:dyDescent="0.2">
      <c r="B39" s="235">
        <v>7013</v>
      </c>
      <c r="C39" s="169"/>
      <c r="D39" s="22" t="s">
        <v>38</v>
      </c>
      <c r="E39" s="53">
        <f>SUM(E40:E50)</f>
        <v>0</v>
      </c>
      <c r="F39" s="53">
        <f t="shared" ref="F39:G39" si="5">SUM(F40:F50)</f>
        <v>0</v>
      </c>
      <c r="G39" s="53">
        <f t="shared" si="5"/>
        <v>0</v>
      </c>
      <c r="H39" s="204" t="str">
        <f t="shared" ref="H39:H50" si="6">IF(ISERROR(+G39/E39*100),"",+G39/E39*100)</f>
        <v/>
      </c>
    </row>
    <row r="40" spans="2:8" ht="20.25" x14ac:dyDescent="0.2">
      <c r="B40" s="234">
        <v>701303</v>
      </c>
      <c r="C40" s="171"/>
      <c r="D40" s="38" t="s">
        <v>39</v>
      </c>
      <c r="E40" s="39"/>
      <c r="F40" s="39"/>
      <c r="G40" s="39"/>
      <c r="H40" s="75" t="str">
        <f t="shared" si="6"/>
        <v/>
      </c>
    </row>
    <row r="41" spans="2:8" ht="20.25" x14ac:dyDescent="0.2">
      <c r="B41" s="234">
        <v>701304</v>
      </c>
      <c r="C41" s="171"/>
      <c r="D41" s="38" t="s">
        <v>224</v>
      </c>
      <c r="E41" s="39"/>
      <c r="F41" s="39"/>
      <c r="G41" s="39"/>
      <c r="H41" s="75" t="str">
        <f t="shared" si="6"/>
        <v/>
      </c>
    </row>
    <row r="42" spans="2:8" ht="20.25" x14ac:dyDescent="0.2">
      <c r="B42" s="234">
        <v>701305</v>
      </c>
      <c r="C42" s="171"/>
      <c r="D42" s="38" t="s">
        <v>124</v>
      </c>
      <c r="E42" s="39"/>
      <c r="F42" s="39"/>
      <c r="G42" s="39"/>
      <c r="H42" s="75" t="str">
        <f t="shared" si="6"/>
        <v/>
      </c>
    </row>
    <row r="43" spans="2:8" ht="20.25" x14ac:dyDescent="0.2">
      <c r="B43" s="234">
        <v>701310</v>
      </c>
      <c r="C43" s="171"/>
      <c r="D43" s="38" t="s">
        <v>13</v>
      </c>
      <c r="E43" s="39"/>
      <c r="F43" s="39"/>
      <c r="G43" s="39"/>
      <c r="H43" s="75" t="str">
        <f t="shared" si="6"/>
        <v/>
      </c>
    </row>
    <row r="44" spans="2:8" ht="40.5" x14ac:dyDescent="0.2">
      <c r="B44" s="234">
        <v>701314</v>
      </c>
      <c r="C44" s="171"/>
      <c r="D44" s="38" t="s">
        <v>119</v>
      </c>
      <c r="E44" s="39"/>
      <c r="F44" s="39"/>
      <c r="G44" s="39"/>
      <c r="H44" s="75" t="str">
        <f t="shared" si="6"/>
        <v/>
      </c>
    </row>
    <row r="45" spans="2:8" ht="20.25" x14ac:dyDescent="0.2">
      <c r="B45" s="234">
        <v>701318</v>
      </c>
      <c r="C45" s="171"/>
      <c r="D45" s="38" t="s">
        <v>111</v>
      </c>
      <c r="E45" s="39"/>
      <c r="F45" s="39"/>
      <c r="G45" s="39"/>
      <c r="H45" s="75" t="str">
        <f t="shared" si="6"/>
        <v/>
      </c>
    </row>
    <row r="46" spans="2:8" ht="40.5" x14ac:dyDescent="0.2">
      <c r="B46" s="234">
        <v>701320</v>
      </c>
      <c r="C46" s="171"/>
      <c r="D46" s="38" t="s">
        <v>120</v>
      </c>
      <c r="E46" s="39"/>
      <c r="F46" s="39"/>
      <c r="G46" s="39"/>
      <c r="H46" s="75" t="str">
        <f t="shared" si="6"/>
        <v/>
      </c>
    </row>
    <row r="47" spans="2:8" ht="40.5" x14ac:dyDescent="0.2">
      <c r="B47" s="234">
        <v>701323</v>
      </c>
      <c r="C47" s="171"/>
      <c r="D47" s="38" t="s">
        <v>185</v>
      </c>
      <c r="E47" s="39"/>
      <c r="F47" s="39"/>
      <c r="G47" s="39"/>
      <c r="H47" s="75" t="str">
        <f t="shared" si="6"/>
        <v/>
      </c>
    </row>
    <row r="48" spans="2:8" ht="20.25" x14ac:dyDescent="0.2">
      <c r="B48" s="234">
        <v>701324</v>
      </c>
      <c r="C48" s="171"/>
      <c r="D48" s="38" t="s">
        <v>186</v>
      </c>
      <c r="E48" s="39"/>
      <c r="F48" s="39"/>
      <c r="G48" s="39"/>
      <c r="H48" s="75" t="str">
        <f t="shared" si="6"/>
        <v/>
      </c>
    </row>
    <row r="49" spans="2:8" ht="20.25" x14ac:dyDescent="0.2">
      <c r="B49" s="234">
        <v>701325</v>
      </c>
      <c r="C49" s="171"/>
      <c r="D49" s="38" t="s">
        <v>187</v>
      </c>
      <c r="E49" s="39"/>
      <c r="F49" s="39"/>
      <c r="G49" s="39"/>
      <c r="H49" s="75" t="str">
        <f t="shared" si="6"/>
        <v/>
      </c>
    </row>
    <row r="50" spans="2:8" ht="20.25" x14ac:dyDescent="0.2">
      <c r="B50" s="234">
        <v>701326</v>
      </c>
      <c r="C50" s="171"/>
      <c r="D50" s="38" t="s">
        <v>188</v>
      </c>
      <c r="E50" s="39"/>
      <c r="F50" s="39"/>
      <c r="G50" s="39"/>
      <c r="H50" s="75" t="str">
        <f t="shared" si="6"/>
        <v/>
      </c>
    </row>
    <row r="51" spans="2:8" ht="20.25" x14ac:dyDescent="0.2">
      <c r="B51" s="170"/>
      <c r="C51" s="171"/>
      <c r="D51" s="38"/>
      <c r="E51" s="39"/>
      <c r="F51" s="39"/>
      <c r="G51" s="39"/>
      <c r="H51" s="78"/>
    </row>
    <row r="52" spans="2:8" ht="20.25" x14ac:dyDescent="0.2">
      <c r="B52" s="235">
        <v>706</v>
      </c>
      <c r="C52" s="168"/>
      <c r="D52" s="22" t="s">
        <v>189</v>
      </c>
      <c r="E52" s="53"/>
      <c r="F52" s="53"/>
      <c r="G52" s="53"/>
      <c r="H52" s="204" t="str">
        <f>IF(ISERROR(+G52/E52*100),"",+G52/E52*100)</f>
        <v/>
      </c>
    </row>
    <row r="53" spans="2:8" ht="20.25" x14ac:dyDescent="0.2">
      <c r="B53" s="165"/>
      <c r="C53" s="166"/>
      <c r="D53" s="40"/>
      <c r="E53" s="41"/>
      <c r="F53" s="41"/>
      <c r="G53" s="41"/>
      <c r="H53" s="78"/>
    </row>
    <row r="54" spans="2:8" ht="20.25" x14ac:dyDescent="0.2">
      <c r="B54" s="235">
        <v>71</v>
      </c>
      <c r="C54" s="168"/>
      <c r="D54" s="22" t="s">
        <v>4</v>
      </c>
      <c r="E54" s="37">
        <f>E56+E62+E64+E66+E68</f>
        <v>0</v>
      </c>
      <c r="F54" s="37">
        <f>F56+F62+F64+F66+F68</f>
        <v>0</v>
      </c>
      <c r="G54" s="37">
        <f>G56+G62+G64+G66+G68</f>
        <v>0</v>
      </c>
      <c r="H54" s="204" t="str">
        <f>IF(ISERROR(+G54/E54*100),"",+G54/E54*100)</f>
        <v/>
      </c>
    </row>
    <row r="55" spans="2:8" ht="20.25" x14ac:dyDescent="0.2">
      <c r="B55" s="241"/>
      <c r="C55" s="166"/>
      <c r="D55" s="40"/>
      <c r="E55" s="41"/>
      <c r="F55" s="41"/>
      <c r="G55" s="41"/>
      <c r="H55" s="217"/>
    </row>
    <row r="56" spans="2:8" ht="20.25" x14ac:dyDescent="0.2">
      <c r="B56" s="235">
        <v>710</v>
      </c>
      <c r="C56" s="173"/>
      <c r="D56" s="22" t="s">
        <v>40</v>
      </c>
      <c r="E56" s="37">
        <f>SUM(E57:E60)</f>
        <v>0</v>
      </c>
      <c r="F56" s="37">
        <f>SUM(F57:F60)</f>
        <v>0</v>
      </c>
      <c r="G56" s="37">
        <f>SUM(G57:G60)</f>
        <v>0</v>
      </c>
      <c r="H56" s="204" t="str">
        <f>IF(ISERROR(+G56/E56*100),"",+G56/E56*100)</f>
        <v/>
      </c>
    </row>
    <row r="57" spans="2:8" s="20" customFormat="1" ht="20.25" x14ac:dyDescent="0.2">
      <c r="B57" s="234">
        <v>7100</v>
      </c>
      <c r="C57" s="174"/>
      <c r="D57" s="38" t="s">
        <v>41</v>
      </c>
      <c r="E57" s="39"/>
      <c r="F57" s="39"/>
      <c r="G57" s="39"/>
      <c r="H57" s="75" t="str">
        <f>IF(ISERROR(+G57/E57*100),"",+G57/E57*100)</f>
        <v/>
      </c>
    </row>
    <row r="58" spans="2:8" s="20" customFormat="1" ht="20.25" x14ac:dyDescent="0.2">
      <c r="B58" s="234">
        <v>7101</v>
      </c>
      <c r="C58" s="174"/>
      <c r="D58" s="38" t="s">
        <v>42</v>
      </c>
      <c r="E58" s="39"/>
      <c r="F58" s="39"/>
      <c r="G58" s="39"/>
      <c r="H58" s="75" t="str">
        <f>IF(ISERROR(+G58/E58*100),"",+G58/E58*100)</f>
        <v/>
      </c>
    </row>
    <row r="59" spans="2:8" s="20" customFormat="1" ht="20.25" x14ac:dyDescent="0.2">
      <c r="B59" s="234">
        <v>7102</v>
      </c>
      <c r="C59" s="174"/>
      <c r="D59" s="38" t="s">
        <v>43</v>
      </c>
      <c r="E59" s="39"/>
      <c r="F59" s="39"/>
      <c r="G59" s="39"/>
      <c r="H59" s="75" t="str">
        <f>IF(ISERROR(+G59/E59*100),"",+G59/E59*100)</f>
        <v/>
      </c>
    </row>
    <row r="60" spans="2:8" ht="20.25" x14ac:dyDescent="0.2">
      <c r="B60" s="234">
        <v>7103</v>
      </c>
      <c r="C60" s="174"/>
      <c r="D60" s="38" t="s">
        <v>44</v>
      </c>
      <c r="E60" s="39"/>
      <c r="F60" s="39"/>
      <c r="G60" s="39"/>
      <c r="H60" s="75" t="str">
        <f>IF(ISERROR(+G60/E60*100),"",+G60/E60*100)</f>
        <v/>
      </c>
    </row>
    <row r="61" spans="2:8" ht="20.25" x14ac:dyDescent="0.2">
      <c r="B61" s="241"/>
      <c r="C61" s="166"/>
      <c r="D61" s="40"/>
      <c r="E61" s="41"/>
      <c r="F61" s="41"/>
      <c r="G61" s="41"/>
      <c r="H61" s="78"/>
    </row>
    <row r="62" spans="2:8" ht="20.25" x14ac:dyDescent="0.2">
      <c r="B62" s="235">
        <v>711</v>
      </c>
      <c r="C62" s="173"/>
      <c r="D62" s="22" t="s">
        <v>45</v>
      </c>
      <c r="E62" s="37"/>
      <c r="F62" s="37"/>
      <c r="G62" s="37"/>
      <c r="H62" s="204" t="str">
        <f>IF(ISERROR(+G62/E62*100),"",+G62/E62*100)</f>
        <v/>
      </c>
    </row>
    <row r="63" spans="2:8" ht="20.25" x14ac:dyDescent="0.2">
      <c r="B63" s="241"/>
      <c r="C63" s="166"/>
      <c r="D63" s="40"/>
      <c r="E63" s="41"/>
      <c r="F63" s="41"/>
      <c r="G63" s="41"/>
      <c r="H63" s="78"/>
    </row>
    <row r="64" spans="2:8" ht="20.25" x14ac:dyDescent="0.2">
      <c r="B64" s="235">
        <v>712</v>
      </c>
      <c r="C64" s="173"/>
      <c r="D64" s="22" t="s">
        <v>127</v>
      </c>
      <c r="E64" s="37"/>
      <c r="F64" s="37"/>
      <c r="G64" s="37"/>
      <c r="H64" s="204" t="str">
        <f>IF(ISERROR(+G64/E64*100),"",+G64/E64*100)</f>
        <v/>
      </c>
    </row>
    <row r="65" spans="2:8" ht="20.25" x14ac:dyDescent="0.2">
      <c r="B65" s="241"/>
      <c r="C65" s="166"/>
      <c r="D65" s="40"/>
      <c r="E65" s="41"/>
      <c r="F65" s="41"/>
      <c r="G65" s="41"/>
      <c r="H65" s="78"/>
    </row>
    <row r="66" spans="2:8" ht="20.25" x14ac:dyDescent="0.2">
      <c r="B66" s="235">
        <v>713</v>
      </c>
      <c r="C66" s="173"/>
      <c r="D66" s="22" t="s">
        <v>46</v>
      </c>
      <c r="E66" s="37"/>
      <c r="F66" s="37"/>
      <c r="G66" s="37"/>
      <c r="H66" s="204" t="str">
        <f>IF(ISERROR(+G66/E66*100),"",+G66/E66*100)</f>
        <v/>
      </c>
    </row>
    <row r="67" spans="2:8" ht="20.25" x14ac:dyDescent="0.2">
      <c r="B67" s="241"/>
      <c r="C67" s="166"/>
      <c r="D67" s="40"/>
      <c r="E67" s="41"/>
      <c r="F67" s="41"/>
      <c r="G67" s="41"/>
      <c r="H67" s="78"/>
    </row>
    <row r="68" spans="2:8" ht="20.25" x14ac:dyDescent="0.2">
      <c r="B68" s="235">
        <v>714</v>
      </c>
      <c r="C68" s="173"/>
      <c r="D68" s="22" t="s">
        <v>47</v>
      </c>
      <c r="E68" s="37">
        <f>+E72+E70</f>
        <v>0</v>
      </c>
      <c r="F68" s="37">
        <f t="shared" ref="F68:G68" si="7">+F72+F70</f>
        <v>0</v>
      </c>
      <c r="G68" s="37">
        <f t="shared" si="7"/>
        <v>0</v>
      </c>
      <c r="H68" s="204" t="str">
        <f t="shared" ref="H68:H80" si="8">IF(ISERROR(+G68/E68*100),"",+G68/E68*100)</f>
        <v/>
      </c>
    </row>
    <row r="69" spans="2:8" ht="20.25" x14ac:dyDescent="0.2">
      <c r="B69" s="234"/>
      <c r="C69" s="171"/>
      <c r="D69" s="38"/>
      <c r="E69" s="39"/>
      <c r="F69" s="39"/>
      <c r="G69" s="39"/>
      <c r="H69" s="75"/>
    </row>
    <row r="70" spans="2:8" ht="20.25" x14ac:dyDescent="0.2">
      <c r="B70" s="235">
        <v>7140</v>
      </c>
      <c r="C70" s="175"/>
      <c r="D70" s="22" t="s">
        <v>190</v>
      </c>
      <c r="E70" s="48"/>
      <c r="F70" s="48"/>
      <c r="G70" s="48"/>
      <c r="H70" s="204" t="str">
        <f t="shared" si="8"/>
        <v/>
      </c>
    </row>
    <row r="71" spans="2:8" ht="20.25" x14ac:dyDescent="0.2">
      <c r="B71" s="170"/>
      <c r="C71" s="171"/>
      <c r="D71" s="38"/>
      <c r="E71" s="39"/>
      <c r="F71" s="39"/>
      <c r="G71" s="39"/>
      <c r="H71" s="75"/>
    </row>
    <row r="72" spans="2:8" ht="20.25" x14ac:dyDescent="0.2">
      <c r="B72" s="233">
        <v>7141</v>
      </c>
      <c r="C72" s="175"/>
      <c r="D72" s="22" t="s">
        <v>48</v>
      </c>
      <c r="E72" s="37">
        <f>+E73+E74+E75+E76+E77+E78</f>
        <v>0</v>
      </c>
      <c r="F72" s="37">
        <f>+F73+F74+F75+F76+F77+F78</f>
        <v>0</v>
      </c>
      <c r="G72" s="37">
        <f>+G73+G74+G75+G76+G77+G78</f>
        <v>0</v>
      </c>
      <c r="H72" s="204" t="str">
        <f t="shared" si="8"/>
        <v/>
      </c>
    </row>
    <row r="73" spans="2:8" ht="20.25" x14ac:dyDescent="0.2">
      <c r="B73" s="246">
        <v>714100</v>
      </c>
      <c r="C73" s="171"/>
      <c r="D73" s="38" t="s">
        <v>48</v>
      </c>
      <c r="E73" s="39"/>
      <c r="F73" s="39"/>
      <c r="G73" s="39"/>
      <c r="H73" s="75" t="str">
        <f t="shared" si="8"/>
        <v/>
      </c>
    </row>
    <row r="74" spans="2:8" ht="20.25" x14ac:dyDescent="0.2">
      <c r="B74" s="246">
        <v>714103</v>
      </c>
      <c r="C74" s="171"/>
      <c r="D74" s="38" t="s">
        <v>14</v>
      </c>
      <c r="E74" s="39"/>
      <c r="F74" s="39"/>
      <c r="G74" s="39"/>
      <c r="H74" s="75" t="str">
        <f t="shared" si="8"/>
        <v/>
      </c>
    </row>
    <row r="75" spans="2:8" s="20" customFormat="1" ht="40.5" x14ac:dyDescent="0.2">
      <c r="B75" s="246">
        <v>714104</v>
      </c>
      <c r="C75" s="174"/>
      <c r="D75" s="42" t="s">
        <v>12</v>
      </c>
      <c r="E75" s="43"/>
      <c r="F75" s="43"/>
      <c r="G75" s="43"/>
      <c r="H75" s="75" t="str">
        <f t="shared" si="8"/>
        <v/>
      </c>
    </row>
    <row r="76" spans="2:8" s="20" customFormat="1" ht="20.25" x14ac:dyDescent="0.2">
      <c r="B76" s="246">
        <v>714118</v>
      </c>
      <c r="C76" s="174"/>
      <c r="D76" s="42" t="s">
        <v>128</v>
      </c>
      <c r="E76" s="43"/>
      <c r="F76" s="43"/>
      <c r="G76" s="43"/>
      <c r="H76" s="75" t="str">
        <f t="shared" si="8"/>
        <v/>
      </c>
    </row>
    <row r="77" spans="2:8" s="20" customFormat="1" ht="20.25" x14ac:dyDescent="0.2">
      <c r="B77" s="246">
        <v>714120</v>
      </c>
      <c r="C77" s="174"/>
      <c r="D77" s="42" t="s">
        <v>129</v>
      </c>
      <c r="E77" s="43"/>
      <c r="F77" s="43"/>
      <c r="G77" s="43"/>
      <c r="H77" s="75" t="str">
        <f t="shared" si="8"/>
        <v/>
      </c>
    </row>
    <row r="78" spans="2:8" ht="20.25" x14ac:dyDescent="0.2">
      <c r="B78" s="246">
        <v>714199</v>
      </c>
      <c r="C78" s="171"/>
      <c r="D78" s="38" t="s">
        <v>110</v>
      </c>
      <c r="E78" s="39"/>
      <c r="F78" s="39"/>
      <c r="G78" s="39"/>
      <c r="H78" s="75" t="str">
        <f t="shared" si="8"/>
        <v/>
      </c>
    </row>
    <row r="79" spans="2:8" ht="20.25" x14ac:dyDescent="0.2">
      <c r="B79" s="237"/>
      <c r="C79" s="166"/>
      <c r="D79" s="40"/>
      <c r="E79" s="41"/>
      <c r="F79" s="41"/>
      <c r="G79" s="41"/>
      <c r="H79" s="78"/>
    </row>
    <row r="80" spans="2:8" ht="20.25" x14ac:dyDescent="0.2">
      <c r="B80" s="235">
        <v>72</v>
      </c>
      <c r="C80" s="168"/>
      <c r="D80" s="22" t="s">
        <v>49</v>
      </c>
      <c r="E80" s="37">
        <f>E82+E90+E88</f>
        <v>0</v>
      </c>
      <c r="F80" s="37">
        <f t="shared" ref="F80:G80" si="9">F82+F90+F88</f>
        <v>0</v>
      </c>
      <c r="G80" s="37">
        <f t="shared" si="9"/>
        <v>0</v>
      </c>
      <c r="H80" s="204" t="str">
        <f t="shared" si="8"/>
        <v/>
      </c>
    </row>
    <row r="81" spans="2:8" ht="20.25" x14ac:dyDescent="0.2">
      <c r="B81" s="237"/>
      <c r="C81" s="166"/>
      <c r="D81" s="40"/>
      <c r="E81" s="41"/>
      <c r="F81" s="41"/>
      <c r="G81" s="41"/>
      <c r="H81" s="75"/>
    </row>
    <row r="82" spans="2:8" ht="20.25" x14ac:dyDescent="0.2">
      <c r="B82" s="235">
        <v>720</v>
      </c>
      <c r="C82" s="173"/>
      <c r="D82" s="22" t="s">
        <v>50</v>
      </c>
      <c r="E82" s="37">
        <f>SUM(E83:E86)</f>
        <v>0</v>
      </c>
      <c r="F82" s="37">
        <f>SUM(F83:F86)</f>
        <v>0</v>
      </c>
      <c r="G82" s="37">
        <f>SUM(G83:G86)</f>
        <v>0</v>
      </c>
      <c r="H82" s="204" t="str">
        <f t="shared" ref="H82:H88" si="10">IF(ISERROR(+G82/E82*100),"",+G82/E82*100)</f>
        <v/>
      </c>
    </row>
    <row r="83" spans="2:8" ht="20.25" x14ac:dyDescent="0.2">
      <c r="B83" s="234">
        <v>7200</v>
      </c>
      <c r="C83" s="169"/>
      <c r="D83" s="38" t="s">
        <v>51</v>
      </c>
      <c r="E83" s="39"/>
      <c r="F83" s="39"/>
      <c r="G83" s="39"/>
      <c r="H83" s="75" t="str">
        <f t="shared" si="10"/>
        <v/>
      </c>
    </row>
    <row r="84" spans="2:8" ht="20.25" x14ac:dyDescent="0.2">
      <c r="B84" s="234">
        <v>7201</v>
      </c>
      <c r="C84" s="169"/>
      <c r="D84" s="38" t="s">
        <v>52</v>
      </c>
      <c r="E84" s="39"/>
      <c r="F84" s="39"/>
      <c r="G84" s="39"/>
      <c r="H84" s="75" t="str">
        <f t="shared" si="10"/>
        <v/>
      </c>
    </row>
    <row r="85" spans="2:8" ht="20.25" x14ac:dyDescent="0.2">
      <c r="B85" s="234">
        <v>7202</v>
      </c>
      <c r="C85" s="169"/>
      <c r="D85" s="38" t="s">
        <v>53</v>
      </c>
      <c r="E85" s="39"/>
      <c r="F85" s="39"/>
      <c r="G85" s="39"/>
      <c r="H85" s="75" t="str">
        <f t="shared" si="10"/>
        <v/>
      </c>
    </row>
    <row r="86" spans="2:8" ht="20.25" x14ac:dyDescent="0.2">
      <c r="B86" s="234">
        <v>7203</v>
      </c>
      <c r="C86" s="169"/>
      <c r="D86" s="38" t="s">
        <v>54</v>
      </c>
      <c r="E86" s="39"/>
      <c r="F86" s="39"/>
      <c r="G86" s="39"/>
      <c r="H86" s="75" t="str">
        <f t="shared" si="10"/>
        <v/>
      </c>
    </row>
    <row r="87" spans="2:8" ht="20.25" x14ac:dyDescent="0.2">
      <c r="B87" s="241"/>
      <c r="C87" s="166"/>
      <c r="D87" s="40"/>
      <c r="E87" s="41"/>
      <c r="F87" s="41"/>
      <c r="G87" s="41"/>
      <c r="H87" s="78" t="str">
        <f t="shared" si="10"/>
        <v/>
      </c>
    </row>
    <row r="88" spans="2:8" ht="20.25" x14ac:dyDescent="0.2">
      <c r="B88" s="235">
        <v>721</v>
      </c>
      <c r="C88" s="173"/>
      <c r="D88" s="22" t="s">
        <v>191</v>
      </c>
      <c r="E88" s="49"/>
      <c r="F88" s="49"/>
      <c r="G88" s="49"/>
      <c r="H88" s="204" t="str">
        <f t="shared" si="10"/>
        <v/>
      </c>
    </row>
    <row r="89" spans="2:8" ht="20.25" x14ac:dyDescent="0.2">
      <c r="B89" s="241"/>
      <c r="C89" s="166"/>
      <c r="D89" s="40"/>
      <c r="E89" s="41"/>
      <c r="F89" s="41"/>
      <c r="G89" s="41"/>
      <c r="H89" s="78"/>
    </row>
    <row r="90" spans="2:8" ht="20.25" x14ac:dyDescent="0.2">
      <c r="B90" s="235">
        <v>722</v>
      </c>
      <c r="C90" s="173"/>
      <c r="D90" s="22" t="s">
        <v>55</v>
      </c>
      <c r="E90" s="37"/>
      <c r="F90" s="37"/>
      <c r="G90" s="37"/>
      <c r="H90" s="204" t="str">
        <f>IF(ISERROR(+G90/E90*100),"",+G90/E90*100)</f>
        <v/>
      </c>
    </row>
    <row r="91" spans="2:8" ht="20.25" x14ac:dyDescent="0.2">
      <c r="B91" s="241"/>
      <c r="C91" s="166"/>
      <c r="D91" s="40"/>
      <c r="E91" s="41"/>
      <c r="F91" s="41"/>
      <c r="G91" s="41"/>
      <c r="H91" s="78"/>
    </row>
    <row r="92" spans="2:8" ht="20.25" x14ac:dyDescent="0.2">
      <c r="B92" s="235">
        <v>73</v>
      </c>
      <c r="C92" s="168"/>
      <c r="D92" s="22" t="s">
        <v>56</v>
      </c>
      <c r="E92" s="37"/>
      <c r="F92" s="37"/>
      <c r="G92" s="37"/>
      <c r="H92" s="204" t="str">
        <f>IF(ISERROR(+G92/E92*100),"",+G92/E92*100)</f>
        <v/>
      </c>
    </row>
    <row r="93" spans="2:8" ht="20.25" x14ac:dyDescent="0.2">
      <c r="B93" s="165"/>
      <c r="C93" s="166"/>
      <c r="D93" s="40"/>
      <c r="E93" s="41"/>
      <c r="F93" s="41"/>
      <c r="G93" s="41"/>
      <c r="H93" s="217"/>
    </row>
    <row r="94" spans="2:8" ht="20.25" x14ac:dyDescent="0.2">
      <c r="B94" s="235">
        <v>74</v>
      </c>
      <c r="C94" s="168"/>
      <c r="D94" s="22" t="s">
        <v>5</v>
      </c>
      <c r="E94" s="37">
        <f>E96</f>
        <v>0</v>
      </c>
      <c r="F94" s="37">
        <f>F96</f>
        <v>0</v>
      </c>
      <c r="G94" s="37">
        <f>G96</f>
        <v>0</v>
      </c>
      <c r="H94" s="204" t="str">
        <f>IF(ISERROR(+G94/E94*100),"",+G94/E94*100)</f>
        <v/>
      </c>
    </row>
    <row r="95" spans="2:8" ht="20.25" x14ac:dyDescent="0.2">
      <c r="B95" s="237"/>
      <c r="C95" s="166"/>
      <c r="D95" s="40"/>
      <c r="E95" s="45"/>
      <c r="F95" s="45"/>
      <c r="G95" s="45"/>
      <c r="H95" s="78"/>
    </row>
    <row r="96" spans="2:8" ht="20.25" x14ac:dyDescent="0.2">
      <c r="B96" s="235">
        <v>740</v>
      </c>
      <c r="C96" s="173"/>
      <c r="D96" s="22" t="s">
        <v>113</v>
      </c>
      <c r="E96" s="37">
        <f>E98+E110+E113+E118</f>
        <v>0</v>
      </c>
      <c r="F96" s="37">
        <f t="shared" ref="F96:G96" si="11">F98+F110+F113+F118</f>
        <v>0</v>
      </c>
      <c r="G96" s="37">
        <f t="shared" si="11"/>
        <v>0</v>
      </c>
      <c r="H96" s="204" t="str">
        <f>IF(ISERROR(+G96/E96*100),"",+G96/E96*100)</f>
        <v/>
      </c>
    </row>
    <row r="97" spans="2:8" ht="20.25" x14ac:dyDescent="0.2">
      <c r="B97" s="241"/>
      <c r="C97" s="166"/>
      <c r="D97" s="40"/>
      <c r="E97" s="41"/>
      <c r="F97" s="41"/>
      <c r="G97" s="41"/>
      <c r="H97" s="78"/>
    </row>
    <row r="98" spans="2:8" ht="20.25" x14ac:dyDescent="0.2">
      <c r="B98" s="235">
        <v>7400</v>
      </c>
      <c r="C98" s="175"/>
      <c r="D98" s="22" t="s">
        <v>57</v>
      </c>
      <c r="E98" s="37">
        <f>SUM(E99:E108)</f>
        <v>0</v>
      </c>
      <c r="F98" s="37">
        <f t="shared" ref="F98:G98" si="12">SUM(F99:F108)</f>
        <v>0</v>
      </c>
      <c r="G98" s="37">
        <f t="shared" si="12"/>
        <v>0</v>
      </c>
      <c r="H98" s="204" t="str">
        <f>IF(ISERROR(+G98/E98*100),"",+G98/E98*100)</f>
        <v/>
      </c>
    </row>
    <row r="99" spans="2:8" ht="20.25" x14ac:dyDescent="0.2">
      <c r="B99" s="234">
        <v>740000</v>
      </c>
      <c r="C99" s="22"/>
      <c r="D99" s="38" t="s">
        <v>222</v>
      </c>
      <c r="E99" s="39"/>
      <c r="F99" s="39"/>
      <c r="G99" s="39"/>
      <c r="H99" s="75" t="str">
        <f t="shared" ref="H99:H107" si="13">IF(ISERROR(+G99/E99*100),"",+G99/E99*100)</f>
        <v/>
      </c>
    </row>
    <row r="100" spans="2:8" ht="20.25" x14ac:dyDescent="0.2">
      <c r="B100" s="234">
        <v>740003</v>
      </c>
      <c r="C100" s="22"/>
      <c r="D100" s="38" t="s">
        <v>133</v>
      </c>
      <c r="E100" s="39"/>
      <c r="F100" s="39"/>
      <c r="G100" s="39"/>
      <c r="H100" s="75" t="str">
        <f t="shared" si="13"/>
        <v/>
      </c>
    </row>
    <row r="101" spans="2:8" ht="20.25" x14ac:dyDescent="0.2">
      <c r="B101" s="234">
        <v>740004</v>
      </c>
      <c r="C101" s="171"/>
      <c r="D101" s="38" t="s">
        <v>192</v>
      </c>
      <c r="E101" s="39"/>
      <c r="F101" s="39"/>
      <c r="G101" s="39"/>
      <c r="H101" s="75" t="str">
        <f t="shared" si="13"/>
        <v/>
      </c>
    </row>
    <row r="102" spans="2:8" ht="20.25" x14ac:dyDescent="0.3">
      <c r="B102" s="234">
        <v>740007</v>
      </c>
      <c r="C102" s="171"/>
      <c r="D102" s="69" t="s">
        <v>134</v>
      </c>
      <c r="E102" s="39"/>
      <c r="F102" s="39"/>
      <c r="G102" s="39"/>
      <c r="H102" s="75" t="str">
        <f t="shared" si="13"/>
        <v/>
      </c>
    </row>
    <row r="103" spans="2:8" ht="40.5" x14ac:dyDescent="0.2">
      <c r="B103" s="234">
        <v>740011</v>
      </c>
      <c r="C103" s="171"/>
      <c r="D103" s="38" t="s">
        <v>115</v>
      </c>
      <c r="E103" s="39"/>
      <c r="F103" s="39"/>
      <c r="G103" s="39"/>
      <c r="H103" s="75" t="str">
        <f t="shared" si="13"/>
        <v/>
      </c>
    </row>
    <row r="104" spans="2:8" ht="20.25" x14ac:dyDescent="0.2">
      <c r="B104" s="234">
        <v>740014</v>
      </c>
      <c r="C104" s="171"/>
      <c r="D104" s="38" t="s">
        <v>135</v>
      </c>
      <c r="E104" s="39"/>
      <c r="F104" s="39"/>
      <c r="G104" s="39"/>
      <c r="H104" s="75" t="str">
        <f t="shared" si="13"/>
        <v/>
      </c>
    </row>
    <row r="105" spans="2:8" ht="20.25" x14ac:dyDescent="0.2">
      <c r="B105" s="234">
        <v>740015</v>
      </c>
      <c r="C105" s="171"/>
      <c r="D105" s="38" t="s">
        <v>223</v>
      </c>
      <c r="E105" s="39"/>
      <c r="F105" s="39"/>
      <c r="G105" s="39"/>
      <c r="H105" s="75" t="str">
        <f t="shared" si="13"/>
        <v/>
      </c>
    </row>
    <row r="106" spans="2:8" ht="40.5" x14ac:dyDescent="0.2">
      <c r="B106" s="234">
        <v>740016</v>
      </c>
      <c r="C106" s="171"/>
      <c r="D106" s="38" t="s">
        <v>136</v>
      </c>
      <c r="E106" s="39"/>
      <c r="F106" s="39"/>
      <c r="G106" s="39"/>
      <c r="H106" s="75" t="str">
        <f t="shared" si="13"/>
        <v/>
      </c>
    </row>
    <row r="107" spans="2:8" ht="40.5" x14ac:dyDescent="0.2">
      <c r="B107" s="234">
        <v>740017</v>
      </c>
      <c r="C107" s="171"/>
      <c r="D107" s="38" t="s">
        <v>27</v>
      </c>
      <c r="E107" s="39"/>
      <c r="F107" s="39"/>
      <c r="G107" s="39"/>
      <c r="H107" s="75" t="str">
        <f t="shared" si="13"/>
        <v/>
      </c>
    </row>
    <row r="108" spans="2:8" ht="40.5" x14ac:dyDescent="0.2">
      <c r="B108" s="234">
        <v>740018</v>
      </c>
      <c r="C108" s="171"/>
      <c r="D108" s="38" t="s">
        <v>208</v>
      </c>
      <c r="E108" s="39"/>
      <c r="F108" s="39"/>
      <c r="G108" s="39"/>
      <c r="H108" s="75" t="str">
        <f>IF(ISERROR(+G108/E108*100),"",+G108/E108*100)</f>
        <v/>
      </c>
    </row>
    <row r="109" spans="2:8" ht="20.25" x14ac:dyDescent="0.2">
      <c r="B109" s="165"/>
      <c r="C109" s="166"/>
      <c r="D109" s="40"/>
      <c r="E109" s="41"/>
      <c r="F109" s="41"/>
      <c r="G109" s="41"/>
      <c r="H109" s="78"/>
    </row>
    <row r="110" spans="2:8" ht="20.25" x14ac:dyDescent="0.2">
      <c r="B110" s="233">
        <v>7401</v>
      </c>
      <c r="C110" s="175"/>
      <c r="D110" s="22" t="s">
        <v>58</v>
      </c>
      <c r="E110" s="37">
        <f>+E111</f>
        <v>0</v>
      </c>
      <c r="F110" s="37">
        <f>+F111</f>
        <v>0</v>
      </c>
      <c r="G110" s="37">
        <f>+G111</f>
        <v>0</v>
      </c>
      <c r="H110" s="204" t="str">
        <f>IF(ISERROR(+G110/E110*100),"",+G110/E110*100)</f>
        <v/>
      </c>
    </row>
    <row r="111" spans="2:8" ht="20.25" x14ac:dyDescent="0.2">
      <c r="B111" s="246">
        <v>740102</v>
      </c>
      <c r="C111" s="171"/>
      <c r="D111" s="38" t="s">
        <v>158</v>
      </c>
      <c r="E111" s="39"/>
      <c r="F111" s="39"/>
      <c r="G111" s="39"/>
      <c r="H111" s="75" t="str">
        <f>IF(ISERROR(+G111/E111*100),"",+G111/E111*100)</f>
        <v/>
      </c>
    </row>
    <row r="112" spans="2:8" ht="20.25" x14ac:dyDescent="0.2">
      <c r="B112" s="247"/>
      <c r="C112" s="166"/>
      <c r="D112" s="40"/>
      <c r="E112" s="58"/>
      <c r="F112" s="58"/>
      <c r="G112" s="58"/>
      <c r="H112" s="78"/>
    </row>
    <row r="113" spans="2:11" ht="20.25" x14ac:dyDescent="0.2">
      <c r="B113" s="233">
        <v>7402</v>
      </c>
      <c r="C113" s="175"/>
      <c r="D113" s="22" t="s">
        <v>59</v>
      </c>
      <c r="E113" s="53">
        <f>+E114+E115+E116</f>
        <v>0</v>
      </c>
      <c r="F113" s="53">
        <f>+F114+F115+F116</f>
        <v>0</v>
      </c>
      <c r="G113" s="53">
        <f>+G114+G115+G116</f>
        <v>0</v>
      </c>
      <c r="H113" s="204" t="str">
        <f>IF(ISERROR(+G113/E113*100),"",+G113/E113*100)</f>
        <v/>
      </c>
      <c r="K113" s="20"/>
    </row>
    <row r="114" spans="2:11" s="20" customFormat="1" ht="20.25" x14ac:dyDescent="0.3">
      <c r="B114" s="246">
        <v>740202</v>
      </c>
      <c r="C114" s="174"/>
      <c r="D114" s="71" t="s">
        <v>137</v>
      </c>
      <c r="E114" s="60"/>
      <c r="F114" s="60"/>
      <c r="G114" s="60"/>
      <c r="H114" s="75" t="str">
        <f>IF(ISERROR(+G114/E114*100),"",+G114/E114*100)</f>
        <v/>
      </c>
    </row>
    <row r="115" spans="2:11" s="20" customFormat="1" ht="40.5" x14ac:dyDescent="0.2">
      <c r="B115" s="246">
        <v>740204</v>
      </c>
      <c r="C115" s="174"/>
      <c r="D115" s="70" t="s">
        <v>138</v>
      </c>
      <c r="E115" s="43"/>
      <c r="F115" s="43"/>
      <c r="G115" s="43"/>
      <c r="H115" s="75" t="str">
        <f>IF(ISERROR(+G115/E115*100),"",+G115/E115*100)</f>
        <v/>
      </c>
    </row>
    <row r="116" spans="2:11" s="20" customFormat="1" ht="40.5" x14ac:dyDescent="0.2">
      <c r="B116" s="246">
        <v>740207</v>
      </c>
      <c r="C116" s="176"/>
      <c r="D116" s="123" t="s">
        <v>139</v>
      </c>
      <c r="E116" s="43"/>
      <c r="F116" s="43"/>
      <c r="G116" s="43"/>
      <c r="H116" s="75" t="str">
        <f>IF(ISERROR(+G116/E116*100),"",+G116/E116*100)</f>
        <v/>
      </c>
    </row>
    <row r="117" spans="2:11" s="20" customFormat="1" ht="20.25" x14ac:dyDescent="0.2">
      <c r="B117" s="248"/>
      <c r="C117" s="201"/>
      <c r="D117" s="202"/>
      <c r="E117" s="203"/>
      <c r="F117" s="203"/>
      <c r="G117" s="203"/>
      <c r="H117" s="75" t="str">
        <f t="shared" ref="H117:H120" si="14">IF(ISERROR(+G117/E117*100),"",+G117/E117*100)</f>
        <v/>
      </c>
    </row>
    <row r="118" spans="2:11" s="20" customFormat="1" ht="20.25" x14ac:dyDescent="0.2">
      <c r="B118" s="233">
        <v>7403</v>
      </c>
      <c r="C118" s="175"/>
      <c r="D118" s="22" t="s">
        <v>193</v>
      </c>
      <c r="E118" s="216"/>
      <c r="F118" s="216"/>
      <c r="G118" s="216"/>
      <c r="H118" s="204" t="str">
        <f t="shared" si="14"/>
        <v/>
      </c>
    </row>
    <row r="119" spans="2:11" s="20" customFormat="1" ht="20.25" x14ac:dyDescent="0.2">
      <c r="B119" s="248"/>
      <c r="C119" s="201"/>
      <c r="D119" s="202"/>
      <c r="E119" s="203"/>
      <c r="F119" s="203"/>
      <c r="G119" s="203"/>
      <c r="H119" s="75" t="str">
        <f t="shared" si="14"/>
        <v/>
      </c>
    </row>
    <row r="120" spans="2:11" s="20" customFormat="1" ht="20.25" x14ac:dyDescent="0.2">
      <c r="B120" s="233">
        <v>78</v>
      </c>
      <c r="C120" s="168"/>
      <c r="D120" s="22" t="s">
        <v>194</v>
      </c>
      <c r="E120" s="216"/>
      <c r="F120" s="216"/>
      <c r="G120" s="216"/>
      <c r="H120" s="204" t="str">
        <f t="shared" si="14"/>
        <v/>
      </c>
    </row>
    <row r="121" spans="2:11" s="20" customFormat="1" ht="21" thickBot="1" x14ac:dyDescent="0.25">
      <c r="B121" s="177"/>
      <c r="C121" s="178"/>
      <c r="D121" s="128"/>
      <c r="E121" s="129"/>
      <c r="F121" s="129"/>
      <c r="G121" s="129"/>
      <c r="H121" s="130"/>
      <c r="K121" s="122"/>
    </row>
    <row r="122" spans="2:11" s="122" customFormat="1" ht="21" thickBot="1" x14ac:dyDescent="0.25">
      <c r="B122" s="124"/>
      <c r="C122" s="124"/>
      <c r="D122" s="125"/>
      <c r="E122" s="126"/>
      <c r="F122" s="126"/>
      <c r="G122" s="126"/>
      <c r="H122" s="127"/>
      <c r="K122" s="95"/>
    </row>
    <row r="123" spans="2:11" s="95" customFormat="1" ht="41.25" thickTop="1" x14ac:dyDescent="0.2">
      <c r="B123" s="88"/>
      <c r="C123" s="89"/>
      <c r="D123" s="90"/>
      <c r="E123" s="91" t="s">
        <v>159</v>
      </c>
      <c r="F123" s="92" t="s">
        <v>30</v>
      </c>
      <c r="G123" s="93" t="s">
        <v>168</v>
      </c>
      <c r="H123" s="94" t="s">
        <v>169</v>
      </c>
    </row>
    <row r="124" spans="2:11" s="95" customFormat="1" ht="23.25" x14ac:dyDescent="0.2">
      <c r="B124" s="96"/>
      <c r="C124" s="97"/>
      <c r="D124" s="56" t="s">
        <v>126</v>
      </c>
      <c r="E124" s="98" t="s">
        <v>108</v>
      </c>
      <c r="F124" s="99" t="s">
        <v>160</v>
      </c>
      <c r="G124" s="100" t="s">
        <v>160</v>
      </c>
      <c r="H124" s="101" t="s">
        <v>170</v>
      </c>
    </row>
    <row r="125" spans="2:11" s="95" customFormat="1" ht="20.25" x14ac:dyDescent="0.2">
      <c r="B125" s="96"/>
      <c r="C125" s="97"/>
      <c r="D125" s="102"/>
      <c r="E125" s="98" t="s">
        <v>109</v>
      </c>
      <c r="F125" s="99" t="s">
        <v>31</v>
      </c>
      <c r="G125" s="100" t="s">
        <v>171</v>
      </c>
      <c r="H125" s="101" t="s">
        <v>172</v>
      </c>
      <c r="K125" s="110"/>
    </row>
    <row r="126" spans="2:11" s="110" customFormat="1" ht="20.25" x14ac:dyDescent="0.2">
      <c r="B126" s="103"/>
      <c r="C126" s="104"/>
      <c r="D126" s="105"/>
      <c r="E126" s="106">
        <v>2020</v>
      </c>
      <c r="F126" s="107">
        <v>2020</v>
      </c>
      <c r="G126" s="108">
        <v>2020</v>
      </c>
      <c r="H126" s="109">
        <v>2020</v>
      </c>
    </row>
    <row r="127" spans="2:11" s="110" customFormat="1" ht="21" thickBot="1" x14ac:dyDescent="0.25">
      <c r="B127" s="111" t="s">
        <v>175</v>
      </c>
      <c r="C127" s="112"/>
      <c r="D127" s="113" t="s">
        <v>176</v>
      </c>
      <c r="E127" s="114" t="s">
        <v>161</v>
      </c>
      <c r="F127" s="115" t="s">
        <v>162</v>
      </c>
      <c r="G127" s="116" t="s">
        <v>173</v>
      </c>
      <c r="H127" s="117" t="s">
        <v>177</v>
      </c>
      <c r="K127" s="2"/>
    </row>
    <row r="128" spans="2:11" x14ac:dyDescent="0.2">
      <c r="B128" s="162"/>
      <c r="C128" s="163"/>
      <c r="D128" s="68"/>
      <c r="E128" s="9"/>
      <c r="F128" s="9"/>
      <c r="G128" s="9"/>
      <c r="H128" s="77"/>
    </row>
    <row r="129" spans="2:8" ht="20.25" x14ac:dyDescent="0.2">
      <c r="B129" s="227">
        <v>4</v>
      </c>
      <c r="C129" s="164"/>
      <c r="D129" s="55" t="s">
        <v>165</v>
      </c>
      <c r="E129" s="51">
        <f>E131+E168+E260</f>
        <v>0</v>
      </c>
      <c r="F129" s="51">
        <f>F131+F168+F260</f>
        <v>0</v>
      </c>
      <c r="G129" s="51">
        <f>G131+G168+G260</f>
        <v>0</v>
      </c>
      <c r="H129" s="215" t="str">
        <f>IF(ISERROR(+G129/E129*100),"",+G129/E129*100)</f>
        <v/>
      </c>
    </row>
    <row r="130" spans="2:8" x14ac:dyDescent="0.2">
      <c r="B130" s="232"/>
      <c r="C130" s="179"/>
      <c r="D130" s="16"/>
      <c r="E130" s="17"/>
      <c r="F130" s="17"/>
      <c r="G130" s="17"/>
      <c r="H130" s="79"/>
    </row>
    <row r="131" spans="2:8" ht="20.25" x14ac:dyDescent="0.2">
      <c r="B131" s="235">
        <v>40</v>
      </c>
      <c r="C131" s="168"/>
      <c r="D131" s="22" t="s">
        <v>60</v>
      </c>
      <c r="E131" s="37">
        <f t="shared" ref="E131:F131" si="15">E133+E143+E150+E162+E164+E166</f>
        <v>0</v>
      </c>
      <c r="F131" s="37">
        <f t="shared" si="15"/>
        <v>0</v>
      </c>
      <c r="G131" s="37">
        <f>G133+G143+G150+G162+G164+G166</f>
        <v>0</v>
      </c>
      <c r="H131" s="204" t="str">
        <f>IF(ISERROR(+G131/E131*100),"",+G131/E131*100)</f>
        <v/>
      </c>
    </row>
    <row r="132" spans="2:8" x14ac:dyDescent="0.2">
      <c r="B132" s="237"/>
      <c r="C132" s="166"/>
      <c r="D132" s="11"/>
      <c r="E132" s="12"/>
      <c r="F132" s="12"/>
      <c r="G132" s="12"/>
      <c r="H132" s="79"/>
    </row>
    <row r="133" spans="2:8" ht="20.25" x14ac:dyDescent="0.2">
      <c r="B133" s="235">
        <v>400</v>
      </c>
      <c r="C133" s="173"/>
      <c r="D133" s="22" t="s">
        <v>61</v>
      </c>
      <c r="E133" s="37">
        <f>+E134+E135+E136+E137+E138+E139+E141</f>
        <v>0</v>
      </c>
      <c r="F133" s="37">
        <f>+F134+F135+F136+F137+F138+F139+F141</f>
        <v>0</v>
      </c>
      <c r="G133" s="37">
        <f>+G134+G135+G136+G137+G138+G139+G141</f>
        <v>0</v>
      </c>
      <c r="H133" s="204" t="str">
        <f t="shared" ref="H133:H141" si="16">IF(ISERROR(+G133/E133*100),"",+G133/E133*100)</f>
        <v/>
      </c>
    </row>
    <row r="134" spans="2:8" ht="20.25" x14ac:dyDescent="0.2">
      <c r="B134" s="234">
        <v>4000</v>
      </c>
      <c r="C134" s="174"/>
      <c r="D134" s="42" t="s">
        <v>62</v>
      </c>
      <c r="E134" s="43"/>
      <c r="F134" s="43"/>
      <c r="G134" s="43"/>
      <c r="H134" s="75" t="str">
        <f t="shared" si="16"/>
        <v/>
      </c>
    </row>
    <row r="135" spans="2:8" ht="20.25" x14ac:dyDescent="0.2">
      <c r="B135" s="234">
        <v>4001</v>
      </c>
      <c r="C135" s="174"/>
      <c r="D135" s="42" t="s">
        <v>63</v>
      </c>
      <c r="E135" s="43"/>
      <c r="F135" s="43"/>
      <c r="G135" s="43"/>
      <c r="H135" s="75" t="str">
        <f t="shared" si="16"/>
        <v/>
      </c>
    </row>
    <row r="136" spans="2:8" ht="20.25" x14ac:dyDescent="0.2">
      <c r="B136" s="234">
        <v>4002</v>
      </c>
      <c r="C136" s="174"/>
      <c r="D136" s="42" t="s">
        <v>64</v>
      </c>
      <c r="E136" s="43"/>
      <c r="F136" s="43"/>
      <c r="G136" s="43"/>
      <c r="H136" s="75" t="str">
        <f t="shared" si="16"/>
        <v/>
      </c>
    </row>
    <row r="137" spans="2:8" ht="20.25" x14ac:dyDescent="0.2">
      <c r="B137" s="234">
        <v>4003</v>
      </c>
      <c r="C137" s="174"/>
      <c r="D137" s="42" t="s">
        <v>65</v>
      </c>
      <c r="E137" s="43"/>
      <c r="F137" s="43"/>
      <c r="G137" s="43"/>
      <c r="H137" s="75" t="str">
        <f t="shared" si="16"/>
        <v/>
      </c>
    </row>
    <row r="138" spans="2:8" ht="20.25" x14ac:dyDescent="0.2">
      <c r="B138" s="234">
        <v>4004</v>
      </c>
      <c r="C138" s="174"/>
      <c r="D138" s="42" t="s">
        <v>66</v>
      </c>
      <c r="E138" s="43"/>
      <c r="F138" s="43"/>
      <c r="G138" s="43"/>
      <c r="H138" s="75" t="str">
        <f t="shared" si="16"/>
        <v/>
      </c>
    </row>
    <row r="139" spans="2:8" ht="20.25" x14ac:dyDescent="0.2">
      <c r="B139" s="234">
        <v>4005</v>
      </c>
      <c r="C139" s="174"/>
      <c r="D139" s="42" t="s">
        <v>67</v>
      </c>
      <c r="E139" s="43"/>
      <c r="F139" s="43"/>
      <c r="G139" s="43"/>
      <c r="H139" s="75" t="str">
        <f t="shared" si="16"/>
        <v/>
      </c>
    </row>
    <row r="140" spans="2:8" ht="20.25" x14ac:dyDescent="0.2">
      <c r="B140" s="234">
        <v>4006</v>
      </c>
      <c r="C140" s="174"/>
      <c r="D140" s="42" t="s">
        <v>28</v>
      </c>
      <c r="E140" s="43"/>
      <c r="F140" s="43"/>
      <c r="G140" s="43"/>
      <c r="H140" s="75" t="str">
        <f t="shared" si="16"/>
        <v/>
      </c>
    </row>
    <row r="141" spans="2:8" ht="20.25" x14ac:dyDescent="0.2">
      <c r="B141" s="234">
        <v>4009</v>
      </c>
      <c r="C141" s="174"/>
      <c r="D141" s="42" t="s">
        <v>68</v>
      </c>
      <c r="E141" s="43"/>
      <c r="F141" s="43"/>
      <c r="G141" s="43"/>
      <c r="H141" s="75" t="str">
        <f t="shared" si="16"/>
        <v/>
      </c>
    </row>
    <row r="142" spans="2:8" ht="20.25" x14ac:dyDescent="0.2">
      <c r="B142" s="238"/>
      <c r="C142" s="166"/>
      <c r="D142" s="40"/>
      <c r="E142" s="41"/>
      <c r="F142" s="41"/>
      <c r="G142" s="41"/>
      <c r="H142" s="79"/>
    </row>
    <row r="143" spans="2:8" ht="20.25" x14ac:dyDescent="0.2">
      <c r="B143" s="235">
        <v>401</v>
      </c>
      <c r="C143" s="173"/>
      <c r="D143" s="22" t="s">
        <v>69</v>
      </c>
      <c r="E143" s="37">
        <f>+E144+E145+E146+E147+E148</f>
        <v>0</v>
      </c>
      <c r="F143" s="37">
        <f>+F144+F145+F146+F147+F148</f>
        <v>0</v>
      </c>
      <c r="G143" s="37">
        <f>+G144+G145+G146+G147+G148</f>
        <v>0</v>
      </c>
      <c r="H143" s="204" t="str">
        <f t="shared" ref="H143:H148" si="17">IF(ISERROR(+G143/E143*100),"",+G143/E143*100)</f>
        <v/>
      </c>
    </row>
    <row r="144" spans="2:8" ht="20.25" x14ac:dyDescent="0.2">
      <c r="B144" s="234">
        <v>4010</v>
      </c>
      <c r="C144" s="174"/>
      <c r="D144" s="42" t="s">
        <v>70</v>
      </c>
      <c r="E144" s="43"/>
      <c r="F144" s="43"/>
      <c r="G144" s="43"/>
      <c r="H144" s="75" t="str">
        <f t="shared" si="17"/>
        <v/>
      </c>
    </row>
    <row r="145" spans="2:8" ht="20.25" x14ac:dyDescent="0.2">
      <c r="B145" s="234">
        <v>4011</v>
      </c>
      <c r="C145" s="174"/>
      <c r="D145" s="42" t="s">
        <v>71</v>
      </c>
      <c r="E145" s="43"/>
      <c r="F145" s="43"/>
      <c r="G145" s="43"/>
      <c r="H145" s="75" t="str">
        <f t="shared" si="17"/>
        <v/>
      </c>
    </row>
    <row r="146" spans="2:8" ht="20.25" x14ac:dyDescent="0.2">
      <c r="B146" s="234">
        <v>4012</v>
      </c>
      <c r="C146" s="174"/>
      <c r="D146" s="42" t="s">
        <v>72</v>
      </c>
      <c r="E146" s="43"/>
      <c r="F146" s="43"/>
      <c r="G146" s="43"/>
      <c r="H146" s="75" t="str">
        <f t="shared" si="17"/>
        <v/>
      </c>
    </row>
    <row r="147" spans="2:8" ht="20.25" x14ac:dyDescent="0.2">
      <c r="B147" s="234">
        <v>4013</v>
      </c>
      <c r="C147" s="174"/>
      <c r="D147" s="42" t="s">
        <v>73</v>
      </c>
      <c r="E147" s="43"/>
      <c r="F147" s="43"/>
      <c r="G147" s="43"/>
      <c r="H147" s="75" t="str">
        <f t="shared" si="17"/>
        <v/>
      </c>
    </row>
    <row r="148" spans="2:8" ht="20.25" x14ac:dyDescent="0.2">
      <c r="B148" s="234">
        <v>4015</v>
      </c>
      <c r="C148" s="174"/>
      <c r="D148" s="42" t="s">
        <v>7</v>
      </c>
      <c r="E148" s="43"/>
      <c r="F148" s="43"/>
      <c r="G148" s="43"/>
      <c r="H148" s="75" t="str">
        <f t="shared" si="17"/>
        <v/>
      </c>
    </row>
    <row r="149" spans="2:8" ht="20.25" x14ac:dyDescent="0.2">
      <c r="B149" s="165"/>
      <c r="C149" s="166"/>
      <c r="D149" s="40"/>
      <c r="E149" s="41"/>
      <c r="F149" s="41"/>
      <c r="G149" s="41"/>
      <c r="H149" s="79"/>
    </row>
    <row r="150" spans="2:8" ht="20.25" x14ac:dyDescent="0.2">
      <c r="B150" s="235">
        <v>402</v>
      </c>
      <c r="C150" s="173"/>
      <c r="D150" s="22" t="s">
        <v>74</v>
      </c>
      <c r="E150" s="37">
        <f>+E151+E152+E153+E154+E155+E156+E157+E158+E159+E160</f>
        <v>0</v>
      </c>
      <c r="F150" s="37">
        <f>+F151+F152+F153+F154+F155+F156+F157+F158+F159+F160</f>
        <v>0</v>
      </c>
      <c r="G150" s="37">
        <f>+G151+G152+G153+G154+G155+G156+G157+G158+G159+G160</f>
        <v>0</v>
      </c>
      <c r="H150" s="204" t="str">
        <f t="shared" ref="H150:H160" si="18">IF(ISERROR(+G150/E150*100),"",+G150/E150*100)</f>
        <v/>
      </c>
    </row>
    <row r="151" spans="2:8" ht="20.25" x14ac:dyDescent="0.2">
      <c r="B151" s="236">
        <v>4020</v>
      </c>
      <c r="C151" s="166"/>
      <c r="D151" s="36" t="s">
        <v>15</v>
      </c>
      <c r="E151" s="41"/>
      <c r="F151" s="41"/>
      <c r="G151" s="41"/>
      <c r="H151" s="75" t="str">
        <f t="shared" si="18"/>
        <v/>
      </c>
    </row>
    <row r="152" spans="2:8" ht="20.25" x14ac:dyDescent="0.2">
      <c r="B152" s="236">
        <v>4021</v>
      </c>
      <c r="C152" s="166"/>
      <c r="D152" s="36" t="s">
        <v>16</v>
      </c>
      <c r="E152" s="41"/>
      <c r="F152" s="41"/>
      <c r="G152" s="41"/>
      <c r="H152" s="75" t="str">
        <f t="shared" si="18"/>
        <v/>
      </c>
    </row>
    <row r="153" spans="2:8" ht="20.25" x14ac:dyDescent="0.2">
      <c r="B153" s="236">
        <v>4022</v>
      </c>
      <c r="C153" s="166"/>
      <c r="D153" s="36" t="s">
        <v>17</v>
      </c>
      <c r="E153" s="41"/>
      <c r="F153" s="41"/>
      <c r="G153" s="41"/>
      <c r="H153" s="75" t="str">
        <f t="shared" si="18"/>
        <v/>
      </c>
    </row>
    <row r="154" spans="2:8" ht="20.25" x14ac:dyDescent="0.2">
      <c r="B154" s="236">
        <v>4023</v>
      </c>
      <c r="C154" s="166"/>
      <c r="D154" s="36" t="s">
        <v>18</v>
      </c>
      <c r="E154" s="41"/>
      <c r="F154" s="41"/>
      <c r="G154" s="41"/>
      <c r="H154" s="75" t="str">
        <f t="shared" si="18"/>
        <v/>
      </c>
    </row>
    <row r="155" spans="2:8" ht="20.25" x14ac:dyDescent="0.2">
      <c r="B155" s="236">
        <v>4024</v>
      </c>
      <c r="C155" s="166"/>
      <c r="D155" s="36" t="s">
        <v>19</v>
      </c>
      <c r="E155" s="41"/>
      <c r="F155" s="41"/>
      <c r="G155" s="41"/>
      <c r="H155" s="75" t="str">
        <f t="shared" si="18"/>
        <v/>
      </c>
    </row>
    <row r="156" spans="2:8" ht="20.25" x14ac:dyDescent="0.2">
      <c r="B156" s="236">
        <v>4025</v>
      </c>
      <c r="C156" s="166"/>
      <c r="D156" s="36" t="s">
        <v>20</v>
      </c>
      <c r="E156" s="41"/>
      <c r="F156" s="41"/>
      <c r="G156" s="41"/>
      <c r="H156" s="75" t="str">
        <f t="shared" si="18"/>
        <v/>
      </c>
    </row>
    <row r="157" spans="2:8" ht="20.25" x14ac:dyDescent="0.2">
      <c r="B157" s="236">
        <v>4026</v>
      </c>
      <c r="C157" s="166"/>
      <c r="D157" s="36" t="s">
        <v>29</v>
      </c>
      <c r="E157" s="41"/>
      <c r="F157" s="41"/>
      <c r="G157" s="41"/>
      <c r="H157" s="75" t="str">
        <f t="shared" si="18"/>
        <v/>
      </c>
    </row>
    <row r="158" spans="2:8" ht="20.25" x14ac:dyDescent="0.2">
      <c r="B158" s="236">
        <v>4027</v>
      </c>
      <c r="C158" s="166"/>
      <c r="D158" s="36" t="s">
        <v>21</v>
      </c>
      <c r="E158" s="41"/>
      <c r="F158" s="41"/>
      <c r="G158" s="41"/>
      <c r="H158" s="75" t="str">
        <f t="shared" si="18"/>
        <v/>
      </c>
    </row>
    <row r="159" spans="2:8" ht="20.25" x14ac:dyDescent="0.2">
      <c r="B159" s="236">
        <v>4028</v>
      </c>
      <c r="C159" s="166"/>
      <c r="D159" s="36" t="s">
        <v>22</v>
      </c>
      <c r="E159" s="41"/>
      <c r="F159" s="41"/>
      <c r="G159" s="41"/>
      <c r="H159" s="75" t="str">
        <f t="shared" si="18"/>
        <v/>
      </c>
    </row>
    <row r="160" spans="2:8" ht="20.25" x14ac:dyDescent="0.2">
      <c r="B160" s="236">
        <v>4029</v>
      </c>
      <c r="C160" s="166"/>
      <c r="D160" s="36" t="s">
        <v>23</v>
      </c>
      <c r="E160" s="41"/>
      <c r="F160" s="41"/>
      <c r="G160" s="41"/>
      <c r="H160" s="75" t="str">
        <f t="shared" si="18"/>
        <v/>
      </c>
    </row>
    <row r="161" spans="2:8" ht="20.25" x14ac:dyDescent="0.2">
      <c r="B161" s="234"/>
      <c r="C161" s="166"/>
      <c r="D161" s="40"/>
      <c r="E161" s="41"/>
      <c r="F161" s="41"/>
      <c r="G161" s="41"/>
      <c r="H161" s="79"/>
    </row>
    <row r="162" spans="2:8" ht="20.25" x14ac:dyDescent="0.2">
      <c r="B162" s="235">
        <v>403</v>
      </c>
      <c r="C162" s="173"/>
      <c r="D162" s="22" t="s">
        <v>75</v>
      </c>
      <c r="E162" s="37"/>
      <c r="F162" s="37"/>
      <c r="G162" s="37"/>
      <c r="H162" s="204" t="str">
        <f>IF(ISERROR(+G162/E162*100),"",+G162/E162*100)</f>
        <v/>
      </c>
    </row>
    <row r="163" spans="2:8" ht="20.25" x14ac:dyDescent="0.2">
      <c r="B163" s="235"/>
      <c r="C163" s="173"/>
      <c r="D163" s="22"/>
      <c r="E163" s="37"/>
      <c r="F163" s="37"/>
      <c r="G163" s="37"/>
      <c r="H163" s="80"/>
    </row>
    <row r="164" spans="2:8" ht="20.25" x14ac:dyDescent="0.2">
      <c r="B164" s="235">
        <v>404</v>
      </c>
      <c r="C164" s="173"/>
      <c r="D164" s="22" t="s">
        <v>121</v>
      </c>
      <c r="E164" s="37"/>
      <c r="F164" s="37"/>
      <c r="G164" s="37"/>
      <c r="H164" s="204" t="str">
        <f>IF(ISERROR(+G164/E164*100),"",+G164/E164*100)</f>
        <v/>
      </c>
    </row>
    <row r="165" spans="2:8" ht="20.25" x14ac:dyDescent="0.2">
      <c r="B165" s="235"/>
      <c r="C165" s="173"/>
      <c r="D165" s="22"/>
      <c r="E165" s="37"/>
      <c r="F165" s="37"/>
      <c r="G165" s="37"/>
      <c r="H165" s="80"/>
    </row>
    <row r="166" spans="2:8" s="21" customFormat="1" ht="20.25" x14ac:dyDescent="0.2">
      <c r="B166" s="233">
        <v>409</v>
      </c>
      <c r="C166" s="175"/>
      <c r="D166" s="47" t="s">
        <v>195</v>
      </c>
      <c r="E166" s="49"/>
      <c r="F166" s="49"/>
      <c r="G166" s="49"/>
      <c r="H166" s="204" t="str">
        <f>IF(ISERROR(+G166/E166*100),"",+G166/E166*100)</f>
        <v/>
      </c>
    </row>
    <row r="167" spans="2:8" ht="20.25" x14ac:dyDescent="0.2">
      <c r="B167" s="165"/>
      <c r="C167" s="166"/>
      <c r="D167" s="40"/>
      <c r="E167" s="41"/>
      <c r="F167" s="41"/>
      <c r="G167" s="41"/>
      <c r="H167" s="79"/>
    </row>
    <row r="168" spans="2:8" ht="20.25" x14ac:dyDescent="0.2">
      <c r="B168" s="235">
        <v>41</v>
      </c>
      <c r="C168" s="168"/>
      <c r="D168" s="22" t="s">
        <v>76</v>
      </c>
      <c r="E168" s="37">
        <f>E170+E172+E192+E194+E254</f>
        <v>0</v>
      </c>
      <c r="F168" s="37">
        <f>F170+F172+F192+F194+F254</f>
        <v>0</v>
      </c>
      <c r="G168" s="37">
        <f>G170+G172+G192+G194+G254</f>
        <v>0</v>
      </c>
      <c r="H168" s="204" t="str">
        <f>IF(ISERROR(+G168/E168*100),"",+G168/E168*100)</f>
        <v/>
      </c>
    </row>
    <row r="169" spans="2:8" ht="20.25" x14ac:dyDescent="0.2">
      <c r="B169" s="165"/>
      <c r="C169" s="166"/>
      <c r="D169" s="40"/>
      <c r="E169" s="41"/>
      <c r="F169" s="39"/>
      <c r="G169" s="41"/>
      <c r="H169" s="79"/>
    </row>
    <row r="170" spans="2:8" ht="20.25" x14ac:dyDescent="0.2">
      <c r="B170" s="235">
        <v>410</v>
      </c>
      <c r="C170" s="168"/>
      <c r="D170" s="22" t="s">
        <v>196</v>
      </c>
      <c r="E170" s="49"/>
      <c r="F170" s="48"/>
      <c r="G170" s="49"/>
      <c r="H170" s="204" t="str">
        <f>IF(ISERROR(+G170/E170*100),"",+G170/E170*100)</f>
        <v/>
      </c>
    </row>
    <row r="171" spans="2:8" ht="20.25" x14ac:dyDescent="0.2">
      <c r="B171" s="237"/>
      <c r="C171" s="166"/>
      <c r="D171" s="40"/>
      <c r="E171" s="41"/>
      <c r="F171" s="39"/>
      <c r="G171" s="41"/>
      <c r="H171" s="79"/>
    </row>
    <row r="172" spans="2:8" s="18" customFormat="1" ht="20.25" x14ac:dyDescent="0.2">
      <c r="B172" s="235">
        <v>411</v>
      </c>
      <c r="C172" s="168"/>
      <c r="D172" s="22" t="s">
        <v>77</v>
      </c>
      <c r="E172" s="37">
        <f>E174+E182+E184</f>
        <v>0</v>
      </c>
      <c r="F172" s="37">
        <f>F174+F182+F184</f>
        <v>0</v>
      </c>
      <c r="G172" s="37">
        <f>G174+G182+G184</f>
        <v>0</v>
      </c>
      <c r="H172" s="204" t="str">
        <f>IF(ISERROR(+G172/E172*100),"",+G172/E172*100)</f>
        <v/>
      </c>
    </row>
    <row r="173" spans="2:8" ht="20.25" x14ac:dyDescent="0.2">
      <c r="B173" s="237"/>
      <c r="C173" s="166"/>
      <c r="D173" s="40"/>
      <c r="E173" s="41"/>
      <c r="F173" s="39"/>
      <c r="G173" s="41"/>
      <c r="H173" s="205"/>
    </row>
    <row r="174" spans="2:8" s="18" customFormat="1" ht="20.25" x14ac:dyDescent="0.2">
      <c r="B174" s="235">
        <v>4116</v>
      </c>
      <c r="C174" s="168"/>
      <c r="D174" s="22" t="s">
        <v>78</v>
      </c>
      <c r="E174" s="37">
        <f>E175+E178</f>
        <v>0</v>
      </c>
      <c r="F174" s="37">
        <f>F175+F178</f>
        <v>0</v>
      </c>
      <c r="G174" s="37">
        <f>G175+G178</f>
        <v>0</v>
      </c>
      <c r="H174" s="204" t="str">
        <f>IF(ISERROR(+G174/E174*100),"",+G174/E174*100)</f>
        <v/>
      </c>
    </row>
    <row r="175" spans="2:8" ht="20.25" x14ac:dyDescent="0.2">
      <c r="B175" s="234">
        <v>411600</v>
      </c>
      <c r="C175" s="171"/>
      <c r="D175" s="38" t="s">
        <v>220</v>
      </c>
      <c r="E175" s="39">
        <f>+E176+E177</f>
        <v>0</v>
      </c>
      <c r="F175" s="39">
        <f>+F176+F177</f>
        <v>0</v>
      </c>
      <c r="G175" s="39">
        <f>+G176+G177</f>
        <v>0</v>
      </c>
      <c r="H175" s="75" t="str">
        <f>IF(ISERROR(+G175/E175*100),"",+G175/E175*100)</f>
        <v/>
      </c>
    </row>
    <row r="176" spans="2:8" ht="20.25" x14ac:dyDescent="0.2">
      <c r="B176" s="241"/>
      <c r="C176" s="166"/>
      <c r="D176" s="40" t="s">
        <v>197</v>
      </c>
      <c r="E176" s="39"/>
      <c r="F176" s="39"/>
      <c r="G176" s="39"/>
      <c r="H176" s="75" t="str">
        <f t="shared" ref="H176:H180" si="19">IF(ISERROR(+G176/E176*100),"",+G176/E176*100)</f>
        <v/>
      </c>
    </row>
    <row r="177" spans="2:8" ht="20.25" x14ac:dyDescent="0.2">
      <c r="B177" s="241"/>
      <c r="C177" s="166"/>
      <c r="D177" s="40" t="s">
        <v>198</v>
      </c>
      <c r="E177" s="41"/>
      <c r="F177" s="39"/>
      <c r="G177" s="41"/>
      <c r="H177" s="75" t="str">
        <f t="shared" si="19"/>
        <v/>
      </c>
    </row>
    <row r="178" spans="2:8" ht="20.25" x14ac:dyDescent="0.2">
      <c r="B178" s="234">
        <v>411699</v>
      </c>
      <c r="C178" s="171"/>
      <c r="D178" s="38" t="s">
        <v>79</v>
      </c>
      <c r="E178" s="39">
        <f>+E179+E180</f>
        <v>0</v>
      </c>
      <c r="F178" s="39">
        <f>+F179+F180</f>
        <v>0</v>
      </c>
      <c r="G178" s="39">
        <f>+G179+G180</f>
        <v>0</v>
      </c>
      <c r="H178" s="75" t="str">
        <f t="shared" si="19"/>
        <v/>
      </c>
    </row>
    <row r="179" spans="2:8" ht="20.25" x14ac:dyDescent="0.2">
      <c r="B179" s="165"/>
      <c r="C179" s="166"/>
      <c r="D179" s="40" t="s">
        <v>197</v>
      </c>
      <c r="E179" s="39"/>
      <c r="F179" s="39"/>
      <c r="G179" s="39"/>
      <c r="H179" s="75" t="str">
        <f t="shared" si="19"/>
        <v/>
      </c>
    </row>
    <row r="180" spans="2:8" ht="20.25" x14ac:dyDescent="0.2">
      <c r="B180" s="165"/>
      <c r="C180" s="166"/>
      <c r="D180" s="40" t="s">
        <v>198</v>
      </c>
      <c r="E180" s="41"/>
      <c r="F180" s="39"/>
      <c r="G180" s="41"/>
      <c r="H180" s="75" t="str">
        <f t="shared" si="19"/>
        <v/>
      </c>
    </row>
    <row r="181" spans="2:8" ht="20.25" x14ac:dyDescent="0.2">
      <c r="B181" s="165"/>
      <c r="C181" s="166"/>
      <c r="D181" s="40"/>
      <c r="E181" s="41"/>
      <c r="F181" s="39"/>
      <c r="G181" s="41"/>
      <c r="H181" s="79"/>
    </row>
    <row r="182" spans="2:8" ht="20.25" x14ac:dyDescent="0.2">
      <c r="B182" s="235">
        <v>4117</v>
      </c>
      <c r="C182" s="168"/>
      <c r="D182" s="22" t="s">
        <v>80</v>
      </c>
      <c r="E182" s="37"/>
      <c r="F182" s="37"/>
      <c r="G182" s="37"/>
      <c r="H182" s="204" t="str">
        <f>IF(ISERROR(+G182/E182*100),"",+G182/E182*100)</f>
        <v/>
      </c>
    </row>
    <row r="183" spans="2:8" ht="20.25" x14ac:dyDescent="0.2">
      <c r="B183" s="237"/>
      <c r="C183" s="166"/>
      <c r="D183" s="40"/>
      <c r="E183" s="41"/>
      <c r="F183" s="39"/>
      <c r="G183" s="41"/>
      <c r="H183" s="79"/>
    </row>
    <row r="184" spans="2:8" ht="20.25" x14ac:dyDescent="0.2">
      <c r="B184" s="235">
        <v>4119</v>
      </c>
      <c r="C184" s="169"/>
      <c r="D184" s="22" t="s">
        <v>81</v>
      </c>
      <c r="E184" s="37">
        <f>+E185+E188+E189+E190</f>
        <v>0</v>
      </c>
      <c r="F184" s="37">
        <f>+F186+F187+F188+F189+F190</f>
        <v>0</v>
      </c>
      <c r="G184" s="37">
        <f>+G186+G187+G188+G189+G190</f>
        <v>0</v>
      </c>
      <c r="H184" s="204" t="str">
        <f>IF(ISERROR(+G184/E184*100),"",+G184/E184*100)</f>
        <v/>
      </c>
    </row>
    <row r="185" spans="2:8" ht="20.25" x14ac:dyDescent="0.2">
      <c r="B185" s="234">
        <v>411910</v>
      </c>
      <c r="C185" s="171"/>
      <c r="D185" s="38" t="s">
        <v>221</v>
      </c>
      <c r="E185" s="39">
        <f>E186+E187</f>
        <v>0</v>
      </c>
      <c r="F185" s="39">
        <f t="shared" ref="F185:G185" si="20">F186+F187</f>
        <v>0</v>
      </c>
      <c r="G185" s="39">
        <f t="shared" si="20"/>
        <v>0</v>
      </c>
      <c r="H185" s="75" t="str">
        <f t="shared" ref="H185:H187" si="21">IF(ISERROR(+G185/E185*100),"",+G185/E185*100)</f>
        <v/>
      </c>
    </row>
    <row r="186" spans="2:8" ht="30" x14ac:dyDescent="0.2">
      <c r="B186" s="244" t="s">
        <v>141</v>
      </c>
      <c r="C186" s="171"/>
      <c r="D186" s="38" t="s">
        <v>82</v>
      </c>
      <c r="E186" s="39"/>
      <c r="F186" s="39"/>
      <c r="G186" s="39"/>
      <c r="H186" s="75" t="str">
        <f t="shared" si="21"/>
        <v/>
      </c>
    </row>
    <row r="187" spans="2:8" ht="30" x14ac:dyDescent="0.2">
      <c r="B187" s="245" t="s">
        <v>142</v>
      </c>
      <c r="C187" s="171"/>
      <c r="D187" s="38" t="s">
        <v>143</v>
      </c>
      <c r="E187" s="39"/>
      <c r="F187" s="39"/>
      <c r="G187" s="39"/>
      <c r="H187" s="75" t="str">
        <f t="shared" si="21"/>
        <v/>
      </c>
    </row>
    <row r="188" spans="2:8" ht="20.25" x14ac:dyDescent="0.2">
      <c r="B188" s="234">
        <v>411911</v>
      </c>
      <c r="C188" s="171"/>
      <c r="D188" s="38" t="s">
        <v>83</v>
      </c>
      <c r="E188" s="39"/>
      <c r="F188" s="39"/>
      <c r="G188" s="39"/>
      <c r="H188" s="75" t="str">
        <f>IF(ISERROR(+G188/E188*100),"",+G188/E188*100)</f>
        <v/>
      </c>
    </row>
    <row r="189" spans="2:8" ht="20.25" x14ac:dyDescent="0.2">
      <c r="B189" s="234">
        <v>411912</v>
      </c>
      <c r="C189" s="171"/>
      <c r="D189" s="38" t="s">
        <v>84</v>
      </c>
      <c r="E189" s="39"/>
      <c r="F189" s="39"/>
      <c r="G189" s="39"/>
      <c r="H189" s="75" t="str">
        <f>IF(ISERROR(+G189/E189*100),"",+G189/E189*100)</f>
        <v/>
      </c>
    </row>
    <row r="190" spans="2:8" ht="20.25" x14ac:dyDescent="0.2">
      <c r="B190" s="234">
        <v>411999</v>
      </c>
      <c r="C190" s="171"/>
      <c r="D190" s="38" t="s">
        <v>140</v>
      </c>
      <c r="E190" s="39"/>
      <c r="F190" s="39"/>
      <c r="G190" s="39"/>
      <c r="H190" s="75" t="str">
        <f>IF(ISERROR(+G190/E190*100),"",+G190/E190*100)</f>
        <v/>
      </c>
    </row>
    <row r="191" spans="2:8" ht="20.25" x14ac:dyDescent="0.2">
      <c r="B191" s="170"/>
      <c r="C191" s="171"/>
      <c r="D191" s="38"/>
      <c r="E191" s="39"/>
      <c r="F191" s="39"/>
      <c r="G191" s="39"/>
      <c r="H191" s="81"/>
    </row>
    <row r="192" spans="2:8" ht="20.25" x14ac:dyDescent="0.2">
      <c r="B192" s="235">
        <v>412</v>
      </c>
      <c r="C192" s="173"/>
      <c r="D192" s="22" t="s">
        <v>85</v>
      </c>
      <c r="E192" s="37"/>
      <c r="F192" s="37"/>
      <c r="G192" s="37"/>
      <c r="H192" s="204" t="str">
        <f>IF(ISERROR(+G192/E192*100),"",+G192/E192*100)</f>
        <v/>
      </c>
    </row>
    <row r="193" spans="2:8" ht="20.25" x14ac:dyDescent="0.2">
      <c r="B193" s="165"/>
      <c r="C193" s="166"/>
      <c r="D193" s="40"/>
      <c r="E193" s="41"/>
      <c r="F193" s="39"/>
      <c r="G193" s="41"/>
      <c r="H193" s="79"/>
    </row>
    <row r="194" spans="2:8" s="18" customFormat="1" ht="20.25" x14ac:dyDescent="0.2">
      <c r="B194" s="235">
        <v>413</v>
      </c>
      <c r="C194" s="168"/>
      <c r="D194" s="22" t="s">
        <v>86</v>
      </c>
      <c r="E194" s="37">
        <f>E196+ E200+E234+E238</f>
        <v>0</v>
      </c>
      <c r="F194" s="37">
        <f>F196+ F200+F234+F238</f>
        <v>0</v>
      </c>
      <c r="G194" s="37">
        <f>G196+ G200+G234+G238</f>
        <v>0</v>
      </c>
      <c r="H194" s="204" t="str">
        <f>IF(ISERROR(+G194/E194*100),"",+G194/E194*100)</f>
        <v/>
      </c>
    </row>
    <row r="195" spans="2:8" ht="20.25" x14ac:dyDescent="0.2">
      <c r="B195" s="237"/>
      <c r="C195" s="166"/>
      <c r="D195" s="40"/>
      <c r="E195" s="41"/>
      <c r="F195" s="39"/>
      <c r="G195" s="41"/>
      <c r="H195" s="79"/>
    </row>
    <row r="196" spans="2:8" ht="20.25" x14ac:dyDescent="0.2">
      <c r="B196" s="235">
        <v>4131</v>
      </c>
      <c r="C196" s="173"/>
      <c r="D196" s="22" t="s">
        <v>114</v>
      </c>
      <c r="E196" s="37">
        <f>+E197+E198</f>
        <v>0</v>
      </c>
      <c r="F196" s="37">
        <f>+F197+F198</f>
        <v>0</v>
      </c>
      <c r="G196" s="37">
        <f>+G197+G198</f>
        <v>0</v>
      </c>
      <c r="H196" s="204" t="str">
        <f>IF(ISERROR(+G196/E196*100),"",+G196/E196*100)</f>
        <v/>
      </c>
    </row>
    <row r="197" spans="2:8" ht="40.5" x14ac:dyDescent="0.2">
      <c r="B197" s="234">
        <v>413110</v>
      </c>
      <c r="C197" s="171"/>
      <c r="D197" s="38" t="s">
        <v>116</v>
      </c>
      <c r="E197" s="39"/>
      <c r="F197" s="39"/>
      <c r="G197" s="39"/>
      <c r="H197" s="75" t="str">
        <f>IF(ISERROR(+G197/E197*100),"",+G197/E197*100)</f>
        <v/>
      </c>
    </row>
    <row r="198" spans="2:8" ht="40.5" x14ac:dyDescent="0.2">
      <c r="B198" s="234">
        <v>413111</v>
      </c>
      <c r="C198" s="171"/>
      <c r="D198" s="38" t="s">
        <v>117</v>
      </c>
      <c r="E198" s="39"/>
      <c r="F198" s="39"/>
      <c r="G198" s="39"/>
      <c r="H198" s="75" t="str">
        <f>IF(ISERROR(+G198/E198*100),"",+G198/E198*100)</f>
        <v/>
      </c>
    </row>
    <row r="199" spans="2:8" ht="20.25" x14ac:dyDescent="0.2">
      <c r="B199" s="243"/>
      <c r="C199" s="171"/>
      <c r="D199" s="38"/>
      <c r="E199" s="39"/>
      <c r="F199" s="39"/>
      <c r="G199" s="39"/>
      <c r="H199" s="81"/>
    </row>
    <row r="200" spans="2:8" s="18" customFormat="1" ht="20.25" x14ac:dyDescent="0.2">
      <c r="B200" s="235">
        <v>4133</v>
      </c>
      <c r="C200" s="168"/>
      <c r="D200" s="22" t="s">
        <v>24</v>
      </c>
      <c r="E200" s="37">
        <f>+E202+E208+E214+E220+E222+E224+E226+E228</f>
        <v>0</v>
      </c>
      <c r="F200" s="37">
        <f>+F202+F208+F214+F220+F222+F224+F226+F228</f>
        <v>0</v>
      </c>
      <c r="G200" s="37">
        <f>+G202+G208+G214+G220+G222+G224+G226+G228</f>
        <v>0</v>
      </c>
      <c r="H200" s="204" t="str">
        <f>IF(ISERROR(+G200/E200*100),"",+G200/E200*100)</f>
        <v/>
      </c>
    </row>
    <row r="201" spans="2:8" s="10" customFormat="1" ht="20.25" x14ac:dyDescent="0.2">
      <c r="B201" s="239"/>
      <c r="C201" s="180"/>
      <c r="D201" s="44"/>
      <c r="E201" s="45"/>
      <c r="F201" s="61"/>
      <c r="G201" s="45"/>
      <c r="H201" s="81"/>
    </row>
    <row r="202" spans="2:8" ht="20.25" x14ac:dyDescent="0.2">
      <c r="B202" s="235">
        <v>413300</v>
      </c>
      <c r="C202" s="171"/>
      <c r="D202" s="47" t="s">
        <v>87</v>
      </c>
      <c r="E202" s="59">
        <f>+E203+E204+E205+E206</f>
        <v>0</v>
      </c>
      <c r="F202" s="59">
        <f>+F203+F204+F205+F206</f>
        <v>0</v>
      </c>
      <c r="G202" s="59">
        <f>+G203+G204+G205+G206</f>
        <v>0</v>
      </c>
      <c r="H202" s="204" t="str">
        <f>IF(ISERROR(+G202/E202*100),"",+G202/E202*100)</f>
        <v/>
      </c>
    </row>
    <row r="203" spans="2:8" ht="20.25" x14ac:dyDescent="0.2">
      <c r="B203" s="240">
        <v>41330001</v>
      </c>
      <c r="C203" s="166"/>
      <c r="D203" s="40" t="s">
        <v>88</v>
      </c>
      <c r="E203" s="39"/>
      <c r="F203" s="39"/>
      <c r="G203" s="39"/>
      <c r="H203" s="75" t="str">
        <f>IF(ISERROR(+G203/E203*100),"",+G203/E203*100)</f>
        <v/>
      </c>
    </row>
    <row r="204" spans="2:8" ht="20.25" x14ac:dyDescent="0.2">
      <c r="B204" s="240">
        <v>41330002</v>
      </c>
      <c r="C204" s="166"/>
      <c r="D204" s="40" t="s">
        <v>199</v>
      </c>
      <c r="E204" s="39"/>
      <c r="F204" s="39"/>
      <c r="G204" s="39"/>
      <c r="H204" s="75" t="str">
        <f>IF(ISERROR(+G204/E204*100),"",+G204/E204*100)</f>
        <v/>
      </c>
    </row>
    <row r="205" spans="2:8" ht="20.25" x14ac:dyDescent="0.2">
      <c r="B205" s="240">
        <v>41330003</v>
      </c>
      <c r="C205" s="166"/>
      <c r="D205" s="40" t="s">
        <v>144</v>
      </c>
      <c r="E205" s="39"/>
      <c r="F205" s="39"/>
      <c r="G205" s="39"/>
      <c r="H205" s="75" t="str">
        <f>IF(ISERROR(+G205/E205*100),"",+G205/E205*100)</f>
        <v/>
      </c>
    </row>
    <row r="206" spans="2:8" ht="20.25" x14ac:dyDescent="0.2">
      <c r="B206" s="240">
        <v>41330005</v>
      </c>
      <c r="C206" s="166"/>
      <c r="D206" s="40" t="s">
        <v>200</v>
      </c>
      <c r="E206" s="39"/>
      <c r="F206" s="39"/>
      <c r="G206" s="39"/>
      <c r="H206" s="75" t="str">
        <f>IF(ISERROR(+G206/E206*100),"",+G206/E206*100)</f>
        <v/>
      </c>
    </row>
    <row r="207" spans="2:8" ht="20.25" x14ac:dyDescent="0.2">
      <c r="B207" s="241"/>
      <c r="C207" s="166"/>
      <c r="D207" s="40"/>
      <c r="E207" s="41"/>
      <c r="F207" s="39"/>
      <c r="G207" s="41"/>
      <c r="H207" s="79"/>
    </row>
    <row r="208" spans="2:8" ht="20.25" x14ac:dyDescent="0.2">
      <c r="B208" s="235">
        <v>413301</v>
      </c>
      <c r="C208" s="171"/>
      <c r="D208" s="47" t="s">
        <v>11</v>
      </c>
      <c r="E208" s="59">
        <f>+E209+E210+E211+E212</f>
        <v>0</v>
      </c>
      <c r="F208" s="59">
        <f>+F209+F210+F211+F212</f>
        <v>0</v>
      </c>
      <c r="G208" s="59">
        <f>+G209+G210+G211+G212</f>
        <v>0</v>
      </c>
      <c r="H208" s="204" t="str">
        <f>IF(ISERROR(+G208/E208*100),"",+G208/E208*100)</f>
        <v/>
      </c>
    </row>
    <row r="209" spans="2:8" ht="20.25" x14ac:dyDescent="0.2">
      <c r="B209" s="240">
        <v>41330101</v>
      </c>
      <c r="C209" s="166"/>
      <c r="D209" s="40" t="s">
        <v>89</v>
      </c>
      <c r="E209" s="39"/>
      <c r="F209" s="39"/>
      <c r="G209" s="39"/>
      <c r="H209" s="75" t="str">
        <f>IF(ISERROR(+G209/E209*100),"",+G209/E209*100)</f>
        <v/>
      </c>
    </row>
    <row r="210" spans="2:8" ht="20.25" x14ac:dyDescent="0.2">
      <c r="B210" s="240">
        <v>41330102</v>
      </c>
      <c r="C210" s="166"/>
      <c r="D210" s="40" t="s">
        <v>201</v>
      </c>
      <c r="E210" s="39"/>
      <c r="F210" s="39"/>
      <c r="G210" s="39"/>
      <c r="H210" s="75" t="str">
        <f>IF(ISERROR(+G210/E210*100),"",+G210/E210*100)</f>
        <v/>
      </c>
    </row>
    <row r="211" spans="2:8" ht="20.25" x14ac:dyDescent="0.2">
      <c r="B211" s="240">
        <v>41330103</v>
      </c>
      <c r="C211" s="166"/>
      <c r="D211" s="40" t="s">
        <v>145</v>
      </c>
      <c r="E211" s="39"/>
      <c r="F211" s="39"/>
      <c r="G211" s="39"/>
      <c r="H211" s="75" t="str">
        <f>IF(ISERROR(+G211/E211*100),"",+G211/E211*100)</f>
        <v/>
      </c>
    </row>
    <row r="212" spans="2:8" ht="20.25" x14ac:dyDescent="0.2">
      <c r="B212" s="240">
        <v>41330105</v>
      </c>
      <c r="C212" s="166"/>
      <c r="D212" s="40" t="s">
        <v>202</v>
      </c>
      <c r="E212" s="39"/>
      <c r="F212" s="39"/>
      <c r="G212" s="39"/>
      <c r="H212" s="75" t="str">
        <f>IF(ISERROR(+G212/E212*100),"",+G212/E212*100)</f>
        <v/>
      </c>
    </row>
    <row r="213" spans="2:8" ht="20.25" x14ac:dyDescent="0.2">
      <c r="B213" s="241"/>
      <c r="C213" s="166"/>
      <c r="D213" s="40"/>
      <c r="E213" s="41"/>
      <c r="F213" s="39"/>
      <c r="G213" s="41"/>
      <c r="H213" s="79"/>
    </row>
    <row r="214" spans="2:8" ht="20.25" x14ac:dyDescent="0.2">
      <c r="B214" s="235">
        <v>413302</v>
      </c>
      <c r="C214" s="171"/>
      <c r="D214" s="47" t="s">
        <v>90</v>
      </c>
      <c r="E214" s="59">
        <f>+E215+E216+E217+E218</f>
        <v>0</v>
      </c>
      <c r="F214" s="59">
        <f>+F215+F216+F217+F218</f>
        <v>0</v>
      </c>
      <c r="G214" s="59">
        <f>+G215+G216+G217+G218</f>
        <v>0</v>
      </c>
      <c r="H214" s="204" t="str">
        <f>IF(ISERROR(+G214/E214*100),"",+G214/E214*100)</f>
        <v/>
      </c>
    </row>
    <row r="215" spans="2:8" ht="20.25" x14ac:dyDescent="0.2">
      <c r="B215" s="240">
        <v>41330201</v>
      </c>
      <c r="C215" s="166"/>
      <c r="D215" s="46" t="s">
        <v>123</v>
      </c>
      <c r="E215" s="39"/>
      <c r="F215" s="39"/>
      <c r="G215" s="39"/>
      <c r="H215" s="75" t="str">
        <f>IF(ISERROR(+G215/E215*100),"",+G215/E215*100)</f>
        <v/>
      </c>
    </row>
    <row r="216" spans="2:8" ht="20.25" x14ac:dyDescent="0.2">
      <c r="B216" s="240">
        <v>41330202</v>
      </c>
      <c r="C216" s="166"/>
      <c r="D216" s="46" t="s">
        <v>203</v>
      </c>
      <c r="E216" s="41"/>
      <c r="F216" s="39"/>
      <c r="G216" s="39"/>
      <c r="H216" s="75" t="str">
        <f>IF(ISERROR(+G216/E216*100),"",+G216/E216*100)</f>
        <v/>
      </c>
    </row>
    <row r="217" spans="2:8" ht="20.25" x14ac:dyDescent="0.2">
      <c r="B217" s="240">
        <v>41330203</v>
      </c>
      <c r="C217" s="166"/>
      <c r="D217" s="46" t="s">
        <v>146</v>
      </c>
      <c r="E217" s="39"/>
      <c r="F217" s="39"/>
      <c r="G217" s="39"/>
      <c r="H217" s="75" t="str">
        <f>IF(ISERROR(+G217/E217*100),"",+G217/E217*100)</f>
        <v/>
      </c>
    </row>
    <row r="218" spans="2:8" ht="20.25" x14ac:dyDescent="0.2">
      <c r="B218" s="240">
        <v>41330205</v>
      </c>
      <c r="C218" s="166"/>
      <c r="D218" s="46" t="s">
        <v>204</v>
      </c>
      <c r="E218" s="39"/>
      <c r="F218" s="39"/>
      <c r="G218" s="39"/>
      <c r="H218" s="75" t="str">
        <f>IF(ISERROR(+G218/E218*100),"",+G218/E218*100)</f>
        <v/>
      </c>
    </row>
    <row r="219" spans="2:8" ht="20.25" x14ac:dyDescent="0.2">
      <c r="B219" s="241"/>
      <c r="C219" s="166"/>
      <c r="D219" s="46"/>
      <c r="E219" s="41"/>
      <c r="F219" s="39"/>
      <c r="G219" s="41"/>
      <c r="H219" s="79"/>
    </row>
    <row r="220" spans="2:8" ht="20.25" x14ac:dyDescent="0.2">
      <c r="B220" s="235">
        <v>413303</v>
      </c>
      <c r="C220" s="171"/>
      <c r="D220" s="47" t="s">
        <v>147</v>
      </c>
      <c r="E220" s="48"/>
      <c r="F220" s="37"/>
      <c r="G220" s="48"/>
      <c r="H220" s="204" t="str">
        <f>IF(ISERROR(+G220/E220*100),"",+G220/E220*100)</f>
        <v/>
      </c>
    </row>
    <row r="221" spans="2:8" s="10" customFormat="1" ht="20.25" x14ac:dyDescent="0.2">
      <c r="B221" s="239"/>
      <c r="C221" s="180"/>
      <c r="D221" s="44"/>
      <c r="E221" s="45"/>
      <c r="F221" s="61"/>
      <c r="G221" s="45"/>
      <c r="H221" s="81"/>
    </row>
    <row r="222" spans="2:8" s="21" customFormat="1" ht="20.25" x14ac:dyDescent="0.2">
      <c r="B222" s="235">
        <v>413304</v>
      </c>
      <c r="C222" s="175"/>
      <c r="D222" s="47" t="s">
        <v>219</v>
      </c>
      <c r="E222" s="48"/>
      <c r="F222" s="37"/>
      <c r="G222" s="48"/>
      <c r="H222" s="204" t="str">
        <f>IF(ISERROR(+G222/E222*100),"",+G222/E222*100)</f>
        <v/>
      </c>
    </row>
    <row r="223" spans="2:8" s="10" customFormat="1" ht="20.25" x14ac:dyDescent="0.2">
      <c r="B223" s="239"/>
      <c r="C223" s="180"/>
      <c r="D223" s="44"/>
      <c r="E223" s="45"/>
      <c r="F223" s="61"/>
      <c r="G223" s="45"/>
      <c r="H223" s="81"/>
    </row>
    <row r="224" spans="2:8" s="21" customFormat="1" ht="40.5" x14ac:dyDescent="0.2">
      <c r="B224" s="235">
        <v>413305</v>
      </c>
      <c r="C224" s="175"/>
      <c r="D224" s="47" t="s">
        <v>148</v>
      </c>
      <c r="E224" s="48"/>
      <c r="F224" s="37"/>
      <c r="G224" s="48"/>
      <c r="H224" s="204" t="str">
        <f>IF(ISERROR(+G224/E224*100),"",+G224/E224*100)</f>
        <v/>
      </c>
    </row>
    <row r="225" spans="2:8" ht="20.25" x14ac:dyDescent="0.2">
      <c r="B225" s="239"/>
      <c r="C225" s="180"/>
      <c r="D225" s="44"/>
      <c r="E225" s="45"/>
      <c r="F225" s="61"/>
      <c r="G225" s="45"/>
      <c r="H225" s="81"/>
    </row>
    <row r="226" spans="2:8" s="21" customFormat="1" ht="20.25" x14ac:dyDescent="0.2">
      <c r="B226" s="235">
        <v>413306</v>
      </c>
      <c r="C226" s="175"/>
      <c r="D226" s="47" t="s">
        <v>26</v>
      </c>
      <c r="E226" s="49"/>
      <c r="F226" s="37"/>
      <c r="G226" s="49"/>
      <c r="H226" s="204" t="str">
        <f>IF(ISERROR(+G226/E226*100),"",+G226/E226*100)</f>
        <v/>
      </c>
    </row>
    <row r="227" spans="2:8" ht="20.25" x14ac:dyDescent="0.2">
      <c r="B227" s="239"/>
      <c r="C227" s="180"/>
      <c r="D227" s="44"/>
      <c r="E227" s="45"/>
      <c r="F227" s="61"/>
      <c r="G227" s="45"/>
      <c r="H227" s="81"/>
    </row>
    <row r="228" spans="2:8" s="21" customFormat="1" ht="40.5" x14ac:dyDescent="0.2">
      <c r="B228" s="242">
        <v>413310</v>
      </c>
      <c r="C228" s="181"/>
      <c r="D228" s="50" t="s">
        <v>9</v>
      </c>
      <c r="E228" s="49">
        <f>+E229+E230+E231+E232</f>
        <v>0</v>
      </c>
      <c r="F228" s="49">
        <f>+F229+F230+F231+F232</f>
        <v>0</v>
      </c>
      <c r="G228" s="49">
        <f>+G229+G230+G231+G232</f>
        <v>0</v>
      </c>
      <c r="H228" s="204" t="str">
        <f>IF(ISERROR(+G228/E228*100),"",+G228/E228*100)</f>
        <v/>
      </c>
    </row>
    <row r="229" spans="2:8" s="214" customFormat="1" ht="20.25" x14ac:dyDescent="0.3">
      <c r="B229" s="240">
        <v>41331001</v>
      </c>
      <c r="C229" s="213"/>
      <c r="D229" s="72" t="s">
        <v>149</v>
      </c>
      <c r="E229" s="60"/>
      <c r="F229" s="60"/>
      <c r="G229" s="60"/>
      <c r="H229" s="75" t="str">
        <f>IF(ISERROR(+G229/E229*100),"",+G229/E229*100)</f>
        <v/>
      </c>
    </row>
    <row r="230" spans="2:8" s="214" customFormat="1" ht="20.25" x14ac:dyDescent="0.3">
      <c r="B230" s="240">
        <v>41331002</v>
      </c>
      <c r="C230" s="213"/>
      <c r="D230" s="72" t="s">
        <v>153</v>
      </c>
      <c r="E230" s="60"/>
      <c r="F230" s="60"/>
      <c r="G230" s="60"/>
      <c r="H230" s="75" t="str">
        <f>IF(ISERROR(+G230/E230*100),"",+G230/E230*100)</f>
        <v/>
      </c>
    </row>
    <row r="231" spans="2:8" s="214" customFormat="1" ht="20.25" x14ac:dyDescent="0.3">
      <c r="B231" s="240">
        <v>41331003</v>
      </c>
      <c r="C231" s="213"/>
      <c r="D231" s="72" t="s">
        <v>150</v>
      </c>
      <c r="E231" s="60"/>
      <c r="F231" s="60"/>
      <c r="G231" s="60"/>
      <c r="H231" s="75" t="str">
        <f>IF(ISERROR(+G231/E231*100),"",+G231/E231*100)</f>
        <v/>
      </c>
    </row>
    <row r="232" spans="2:8" s="214" customFormat="1" ht="20.25" x14ac:dyDescent="0.3">
      <c r="B232" s="240">
        <v>41331004</v>
      </c>
      <c r="C232" s="213"/>
      <c r="D232" s="72" t="s">
        <v>151</v>
      </c>
      <c r="E232" s="60"/>
      <c r="F232" s="60"/>
      <c r="G232" s="60"/>
      <c r="H232" s="75" t="str">
        <f>IF(ISERROR(+G232/E232*100),"",+G232/E232*100)</f>
        <v/>
      </c>
    </row>
    <row r="233" spans="2:8" ht="20.25" x14ac:dyDescent="0.2">
      <c r="B233" s="165"/>
      <c r="C233" s="166"/>
      <c r="D233" s="40"/>
      <c r="E233" s="41"/>
      <c r="F233" s="39"/>
      <c r="G233" s="41"/>
      <c r="H233" s="79"/>
    </row>
    <row r="234" spans="2:8" ht="20.25" x14ac:dyDescent="0.2">
      <c r="B234" s="235">
        <v>4134</v>
      </c>
      <c r="C234" s="173"/>
      <c r="D234" s="47" t="s">
        <v>112</v>
      </c>
      <c r="E234" s="48">
        <f>+E235+E236</f>
        <v>0</v>
      </c>
      <c r="F234" s="48">
        <f>+F235+F236</f>
        <v>0</v>
      </c>
      <c r="G234" s="48">
        <f>+G235+G236</f>
        <v>0</v>
      </c>
      <c r="H234" s="204" t="str">
        <f>IF(ISERROR(+G234/E234*100),"",+G234/E234*100)</f>
        <v/>
      </c>
    </row>
    <row r="235" spans="2:8" ht="40.5" x14ac:dyDescent="0.2">
      <c r="B235" s="234">
        <v>413404</v>
      </c>
      <c r="C235" s="171"/>
      <c r="D235" s="42" t="s">
        <v>118</v>
      </c>
      <c r="E235" s="41"/>
      <c r="F235" s="39"/>
      <c r="G235" s="41"/>
      <c r="H235" s="75" t="str">
        <f>IF(ISERROR(+G235/E235*100),"",+G235/E235*100)</f>
        <v/>
      </c>
    </row>
    <row r="236" spans="2:8" ht="40.5" x14ac:dyDescent="0.2">
      <c r="B236" s="234">
        <v>413405</v>
      </c>
      <c r="C236" s="171"/>
      <c r="D236" s="42" t="s">
        <v>152</v>
      </c>
      <c r="E236" s="41"/>
      <c r="F236" s="39"/>
      <c r="G236" s="41"/>
      <c r="H236" s="75" t="str">
        <f>IF(ISERROR(+G236/E236*100),"",+G236/E236*100)</f>
        <v/>
      </c>
    </row>
    <row r="237" spans="2:8" ht="20.25" x14ac:dyDescent="0.2">
      <c r="B237" s="165"/>
      <c r="C237" s="166"/>
      <c r="D237" s="40"/>
      <c r="E237" s="41"/>
      <c r="F237" s="39"/>
      <c r="G237" s="41"/>
      <c r="H237" s="79"/>
    </row>
    <row r="238" spans="2:8" s="18" customFormat="1" ht="40.5" x14ac:dyDescent="0.2">
      <c r="B238" s="235">
        <v>4135</v>
      </c>
      <c r="C238" s="168"/>
      <c r="D238" s="22" t="s">
        <v>25</v>
      </c>
      <c r="E238" s="53">
        <f>+E240+E246+E248+E250+E252</f>
        <v>0</v>
      </c>
      <c r="F238" s="53">
        <f>+F240+F246+F248+F250+F252</f>
        <v>0</v>
      </c>
      <c r="G238" s="53">
        <f>+G240+G246+G248+G250+G252</f>
        <v>0</v>
      </c>
      <c r="H238" s="204" t="str">
        <f>IF(ISERROR(+G238/E238*100),"",+G238/E238*100)</f>
        <v/>
      </c>
    </row>
    <row r="239" spans="2:8" ht="20.25" x14ac:dyDescent="0.2">
      <c r="B239" s="172"/>
      <c r="C239" s="173"/>
      <c r="D239" s="47"/>
      <c r="E239" s="45"/>
      <c r="F239" s="45"/>
      <c r="G239" s="45"/>
      <c r="H239" s="79"/>
    </row>
    <row r="240" spans="2:8" ht="40.5" x14ac:dyDescent="0.2">
      <c r="B240" s="233">
        <v>413500</v>
      </c>
      <c r="C240" s="182"/>
      <c r="D240" s="22" t="s">
        <v>10</v>
      </c>
      <c r="E240" s="49">
        <f>+E241+E242+E243+E244</f>
        <v>0</v>
      </c>
      <c r="F240" s="49">
        <f>+F241+F242+F243+F244</f>
        <v>0</v>
      </c>
      <c r="G240" s="49">
        <f>+G241+G242+G243+G244</f>
        <v>0</v>
      </c>
      <c r="H240" s="204" t="str">
        <f t="shared" ref="H240:H246" si="22">IF(ISERROR(+G240/E240*100),"",+G240/E240*100)</f>
        <v/>
      </c>
    </row>
    <row r="241" spans="2:8" ht="20.25" x14ac:dyDescent="0.2">
      <c r="B241" s="234">
        <v>41350001</v>
      </c>
      <c r="C241" s="166"/>
      <c r="D241" s="42" t="s">
        <v>157</v>
      </c>
      <c r="E241" s="41"/>
      <c r="F241" s="41"/>
      <c r="G241" s="41"/>
      <c r="H241" s="75" t="str">
        <f t="shared" si="22"/>
        <v/>
      </c>
    </row>
    <row r="242" spans="2:8" ht="20.25" x14ac:dyDescent="0.2">
      <c r="B242" s="234">
        <v>41350002</v>
      </c>
      <c r="C242" s="166"/>
      <c r="D242" s="42" t="s">
        <v>156</v>
      </c>
      <c r="E242" s="41"/>
      <c r="F242" s="41"/>
      <c r="G242" s="41"/>
      <c r="H242" s="75" t="str">
        <f t="shared" si="22"/>
        <v/>
      </c>
    </row>
    <row r="243" spans="2:8" ht="20.25" x14ac:dyDescent="0.2">
      <c r="B243" s="234">
        <v>41350003</v>
      </c>
      <c r="C243" s="166"/>
      <c r="D243" s="42" t="s">
        <v>154</v>
      </c>
      <c r="E243" s="41"/>
      <c r="F243" s="41"/>
      <c r="G243" s="41"/>
      <c r="H243" s="75" t="str">
        <f t="shared" si="22"/>
        <v/>
      </c>
    </row>
    <row r="244" spans="2:8" ht="20.25" x14ac:dyDescent="0.2">
      <c r="B244" s="234">
        <v>41350004</v>
      </c>
      <c r="C244" s="166"/>
      <c r="D244" s="42" t="s">
        <v>155</v>
      </c>
      <c r="E244" s="41"/>
      <c r="F244" s="41"/>
      <c r="G244" s="41"/>
      <c r="H244" s="75" t="str">
        <f t="shared" si="22"/>
        <v/>
      </c>
    </row>
    <row r="245" spans="2:8" ht="20.25" x14ac:dyDescent="0.2">
      <c r="B245" s="234"/>
      <c r="C245" s="166"/>
      <c r="D245" s="42"/>
      <c r="E245" s="41"/>
      <c r="F245" s="41"/>
      <c r="G245" s="41"/>
      <c r="H245" s="79" t="str">
        <f t="shared" si="22"/>
        <v/>
      </c>
    </row>
    <row r="246" spans="2:8" ht="40.5" x14ac:dyDescent="0.2">
      <c r="B246" s="233">
        <v>413501</v>
      </c>
      <c r="C246" s="166"/>
      <c r="D246" s="22" t="s">
        <v>213</v>
      </c>
      <c r="E246" s="49"/>
      <c r="F246" s="49"/>
      <c r="G246" s="49"/>
      <c r="H246" s="204" t="str">
        <f t="shared" si="22"/>
        <v/>
      </c>
    </row>
    <row r="247" spans="2:8" ht="20.25" x14ac:dyDescent="0.2">
      <c r="B247" s="233"/>
      <c r="C247" s="173"/>
      <c r="D247" s="47"/>
      <c r="E247" s="45"/>
      <c r="F247" s="45"/>
      <c r="G247" s="45"/>
      <c r="H247" s="81"/>
    </row>
    <row r="248" spans="2:8" s="23" customFormat="1" ht="40.5" x14ac:dyDescent="0.2">
      <c r="B248" s="233">
        <v>413502</v>
      </c>
      <c r="C248" s="182"/>
      <c r="D248" s="50" t="s">
        <v>214</v>
      </c>
      <c r="E248" s="49"/>
      <c r="F248" s="49"/>
      <c r="G248" s="49"/>
      <c r="H248" s="204" t="str">
        <f>IF(ISERROR(+G248/E248*100),"",+G248/E248*100)</f>
        <v/>
      </c>
    </row>
    <row r="249" spans="2:8" ht="20.25" x14ac:dyDescent="0.2">
      <c r="B249" s="235"/>
      <c r="C249" s="173"/>
      <c r="D249" s="47"/>
      <c r="E249" s="45"/>
      <c r="F249" s="45"/>
      <c r="G249" s="45"/>
      <c r="H249" s="79"/>
    </row>
    <row r="250" spans="2:8" ht="40.5" x14ac:dyDescent="0.2">
      <c r="B250" s="235">
        <v>413503</v>
      </c>
      <c r="C250" s="173"/>
      <c r="D250" s="47" t="s">
        <v>215</v>
      </c>
      <c r="E250" s="49"/>
      <c r="F250" s="49"/>
      <c r="G250" s="49"/>
      <c r="H250" s="204" t="str">
        <f>IF(ISERROR(+G250/E250*100),"",+G250/E250*100)</f>
        <v/>
      </c>
    </row>
    <row r="251" spans="2:8" ht="20.25" x14ac:dyDescent="0.2">
      <c r="B251" s="235"/>
      <c r="C251" s="173"/>
      <c r="D251" s="47"/>
      <c r="E251" s="45"/>
      <c r="F251" s="45"/>
      <c r="G251" s="45"/>
      <c r="H251" s="79"/>
    </row>
    <row r="252" spans="2:8" ht="60.75" x14ac:dyDescent="0.2">
      <c r="B252" s="235">
        <v>413504</v>
      </c>
      <c r="C252" s="173"/>
      <c r="D252" s="47" t="s">
        <v>216</v>
      </c>
      <c r="E252" s="49"/>
      <c r="F252" s="49"/>
      <c r="G252" s="49"/>
      <c r="H252" s="204" t="str">
        <f>IF(ISERROR(+G252/E252*100),"",+G252/E252*100)</f>
        <v/>
      </c>
    </row>
    <row r="253" spans="2:8" ht="20.25" x14ac:dyDescent="0.2">
      <c r="B253" s="235"/>
      <c r="C253" s="173"/>
      <c r="D253" s="47"/>
      <c r="E253" s="45"/>
      <c r="F253" s="61"/>
      <c r="G253" s="45"/>
      <c r="H253" s="79"/>
    </row>
    <row r="254" spans="2:8" ht="20.25" x14ac:dyDescent="0.2">
      <c r="B254" s="235">
        <v>414</v>
      </c>
      <c r="C254" s="173"/>
      <c r="D254" s="22" t="s">
        <v>91</v>
      </c>
      <c r="E254" s="37">
        <f>E256</f>
        <v>0</v>
      </c>
      <c r="F254" s="37">
        <f t="shared" ref="F254:G254" si="23">F256</f>
        <v>0</v>
      </c>
      <c r="G254" s="37">
        <f t="shared" si="23"/>
        <v>0</v>
      </c>
      <c r="H254" s="204" t="str">
        <f>IF(ISERROR(+G254/E254*100),"",+G254/E254*100)</f>
        <v/>
      </c>
    </row>
    <row r="255" spans="2:8" ht="20.25" x14ac:dyDescent="0.2">
      <c r="B255" s="235"/>
      <c r="C255" s="173"/>
      <c r="D255" s="22"/>
      <c r="E255" s="37"/>
      <c r="F255" s="37"/>
      <c r="G255" s="37"/>
      <c r="H255" s="75"/>
    </row>
    <row r="256" spans="2:8" ht="20.25" x14ac:dyDescent="0.2">
      <c r="B256" s="235">
        <v>4142</v>
      </c>
      <c r="C256" s="173"/>
      <c r="D256" s="47" t="s">
        <v>205</v>
      </c>
      <c r="E256" s="37">
        <f>E257+E258</f>
        <v>0</v>
      </c>
      <c r="F256" s="37">
        <f t="shared" ref="F256:G256" si="24">F257+F258</f>
        <v>0</v>
      </c>
      <c r="G256" s="37">
        <f t="shared" si="24"/>
        <v>0</v>
      </c>
      <c r="H256" s="204" t="str">
        <f t="shared" ref="H256:H259" si="25">IF(ISERROR(+G256/E256*100),"",+G256/E256*100)</f>
        <v/>
      </c>
    </row>
    <row r="257" spans="2:8" s="20" customFormat="1" ht="20.25" x14ac:dyDescent="0.2">
      <c r="B257" s="236">
        <v>414200</v>
      </c>
      <c r="C257" s="166"/>
      <c r="D257" s="36" t="s">
        <v>206</v>
      </c>
      <c r="E257" s="43"/>
      <c r="F257" s="43"/>
      <c r="G257" s="43"/>
      <c r="H257" s="75" t="str">
        <f t="shared" si="25"/>
        <v/>
      </c>
    </row>
    <row r="258" spans="2:8" ht="20.25" x14ac:dyDescent="0.2">
      <c r="B258" s="234">
        <v>414201</v>
      </c>
      <c r="C258" s="166"/>
      <c r="D258" s="42" t="s">
        <v>207</v>
      </c>
      <c r="E258" s="41"/>
      <c r="F258" s="39"/>
      <c r="G258" s="41"/>
      <c r="H258" s="75" t="str">
        <f t="shared" si="25"/>
        <v/>
      </c>
    </row>
    <row r="259" spans="2:8" ht="20.25" x14ac:dyDescent="0.2">
      <c r="B259" s="237"/>
      <c r="C259" s="166"/>
      <c r="D259" s="40"/>
      <c r="E259" s="41"/>
      <c r="F259" s="39"/>
      <c r="G259" s="41"/>
      <c r="H259" s="75" t="str">
        <f t="shared" si="25"/>
        <v/>
      </c>
    </row>
    <row r="260" spans="2:8" ht="20.25" x14ac:dyDescent="0.2">
      <c r="B260" s="235">
        <v>42</v>
      </c>
      <c r="C260" s="168"/>
      <c r="D260" s="22" t="s">
        <v>92</v>
      </c>
      <c r="E260" s="37"/>
      <c r="F260" s="37"/>
      <c r="G260" s="37"/>
      <c r="H260" s="204" t="str">
        <f>IF(ISERROR(+G260/E260*100),"",+G260/E260*100)</f>
        <v/>
      </c>
    </row>
    <row r="261" spans="2:8" ht="21" thickBot="1" x14ac:dyDescent="0.25">
      <c r="B261" s="183"/>
      <c r="C261" s="184"/>
      <c r="D261" s="134"/>
      <c r="E261" s="135"/>
      <c r="F261" s="136"/>
      <c r="G261" s="135"/>
      <c r="H261" s="137"/>
    </row>
    <row r="262" spans="2:8" ht="20.25" x14ac:dyDescent="0.2">
      <c r="B262" s="185"/>
      <c r="C262" s="186"/>
      <c r="D262" s="138"/>
      <c r="E262" s="139"/>
      <c r="F262" s="139"/>
      <c r="G262" s="139"/>
      <c r="H262" s="140"/>
    </row>
    <row r="263" spans="2:8" ht="20.25" x14ac:dyDescent="0.2">
      <c r="B263" s="187"/>
      <c r="C263" s="161"/>
      <c r="D263" s="131" t="s">
        <v>166</v>
      </c>
      <c r="E263" s="132">
        <f>E12-E129</f>
        <v>0</v>
      </c>
      <c r="F263" s="132">
        <f>F12-F129</f>
        <v>0</v>
      </c>
      <c r="G263" s="132">
        <f>G12-G129</f>
        <v>0</v>
      </c>
      <c r="H263" s="133"/>
    </row>
    <row r="264" spans="2:8" ht="20.25" x14ac:dyDescent="0.2">
      <c r="B264" s="187"/>
      <c r="C264" s="161"/>
      <c r="D264" s="131" t="s">
        <v>122</v>
      </c>
      <c r="E264" s="132"/>
      <c r="F264" s="132"/>
      <c r="G264" s="132"/>
      <c r="H264" s="133"/>
    </row>
    <row r="265" spans="2:8" ht="15.75" thickBot="1" x14ac:dyDescent="0.25">
      <c r="B265" s="188"/>
      <c r="C265" s="189"/>
      <c r="D265" s="141"/>
      <c r="E265" s="142"/>
      <c r="F265" s="143"/>
      <c r="G265" s="142"/>
      <c r="H265" s="144"/>
    </row>
    <row r="266" spans="2:8" x14ac:dyDescent="0.2">
      <c r="E266" s="27"/>
      <c r="F266" s="62"/>
      <c r="G266" s="27"/>
      <c r="H266" s="73"/>
    </row>
    <row r="267" spans="2:8" x14ac:dyDescent="0.2">
      <c r="B267" s="86"/>
      <c r="C267" s="86"/>
      <c r="D267" s="87"/>
      <c r="E267" s="84"/>
      <c r="F267" s="85"/>
      <c r="G267" s="84"/>
      <c r="H267" s="74"/>
    </row>
    <row r="268" spans="2:8" ht="26.25" customHeight="1" x14ac:dyDescent="0.2">
      <c r="B268" s="219" t="s">
        <v>167</v>
      </c>
      <c r="C268" s="219"/>
      <c r="D268" s="220"/>
      <c r="E268" s="221"/>
      <c r="F268" s="221"/>
      <c r="G268" s="221"/>
      <c r="H268" s="221"/>
    </row>
    <row r="269" spans="2:8" ht="21" thickBot="1" x14ac:dyDescent="0.25">
      <c r="B269" s="28"/>
      <c r="C269" s="28"/>
      <c r="D269" s="29"/>
      <c r="E269" s="30"/>
      <c r="F269" s="63"/>
      <c r="G269" s="30"/>
      <c r="H269" s="74"/>
    </row>
    <row r="270" spans="2:8" s="95" customFormat="1" ht="40.5" x14ac:dyDescent="0.2">
      <c r="B270" s="88"/>
      <c r="C270" s="89"/>
      <c r="D270" s="90"/>
      <c r="E270" s="91" t="s">
        <v>159</v>
      </c>
      <c r="F270" s="92" t="s">
        <v>30</v>
      </c>
      <c r="G270" s="93" t="s">
        <v>168</v>
      </c>
      <c r="H270" s="94" t="s">
        <v>169</v>
      </c>
    </row>
    <row r="271" spans="2:8" s="95" customFormat="1" ht="23.25" x14ac:dyDescent="0.2">
      <c r="B271" s="96"/>
      <c r="C271" s="97"/>
      <c r="D271" s="56" t="s">
        <v>126</v>
      </c>
      <c r="E271" s="98" t="s">
        <v>108</v>
      </c>
      <c r="F271" s="99" t="s">
        <v>160</v>
      </c>
      <c r="G271" s="100" t="s">
        <v>160</v>
      </c>
      <c r="H271" s="101" t="s">
        <v>170</v>
      </c>
    </row>
    <row r="272" spans="2:8" s="95" customFormat="1" ht="20.25" x14ac:dyDescent="0.2">
      <c r="B272" s="96"/>
      <c r="C272" s="97"/>
      <c r="D272" s="102"/>
      <c r="E272" s="98" t="s">
        <v>109</v>
      </c>
      <c r="F272" s="99" t="s">
        <v>31</v>
      </c>
      <c r="G272" s="100" t="s">
        <v>171</v>
      </c>
      <c r="H272" s="101" t="s">
        <v>172</v>
      </c>
    </row>
    <row r="273" spans="2:8" s="110" customFormat="1" ht="20.25" x14ac:dyDescent="0.2">
      <c r="B273" s="103"/>
      <c r="C273" s="104"/>
      <c r="D273" s="105"/>
      <c r="E273" s="106">
        <v>2020</v>
      </c>
      <c r="F273" s="107">
        <v>2020</v>
      </c>
      <c r="G273" s="108">
        <v>2020</v>
      </c>
      <c r="H273" s="109">
        <v>2020</v>
      </c>
    </row>
    <row r="274" spans="2:8" s="110" customFormat="1" ht="21" thickBot="1" x14ac:dyDescent="0.25">
      <c r="B274" s="111" t="s">
        <v>175</v>
      </c>
      <c r="C274" s="112"/>
      <c r="D274" s="113" t="s">
        <v>176</v>
      </c>
      <c r="E274" s="114" t="s">
        <v>161</v>
      </c>
      <c r="F274" s="115" t="s">
        <v>162</v>
      </c>
      <c r="G274" s="116" t="s">
        <v>173</v>
      </c>
      <c r="H274" s="117" t="s">
        <v>177</v>
      </c>
    </row>
    <row r="275" spans="2:8" x14ac:dyDescent="0.2">
      <c r="B275" s="190"/>
      <c r="C275" s="191"/>
      <c r="D275" s="31"/>
      <c r="E275" s="32"/>
      <c r="F275" s="64"/>
      <c r="G275" s="32"/>
      <c r="H275" s="82"/>
    </row>
    <row r="276" spans="2:8" ht="40.5" x14ac:dyDescent="0.2">
      <c r="B276" s="227">
        <v>75</v>
      </c>
      <c r="C276" s="164" t="s">
        <v>94</v>
      </c>
      <c r="D276" s="55" t="s">
        <v>218</v>
      </c>
      <c r="E276" s="51">
        <f>E278+E279</f>
        <v>0</v>
      </c>
      <c r="F276" s="51">
        <f>F278+F279</f>
        <v>0</v>
      </c>
      <c r="G276" s="51">
        <f>G278+G279</f>
        <v>0</v>
      </c>
      <c r="H276" s="208" t="str">
        <f>IF(ISERROR(+G276/E276*100),"",+G276/E276*100)</f>
        <v/>
      </c>
    </row>
    <row r="277" spans="2:8" x14ac:dyDescent="0.2">
      <c r="B277" s="232"/>
      <c r="C277" s="179"/>
      <c r="D277" s="16"/>
      <c r="E277" s="17"/>
      <c r="F277" s="19"/>
      <c r="G277" s="17"/>
      <c r="H277" s="205"/>
    </row>
    <row r="278" spans="2:8" ht="20.25" x14ac:dyDescent="0.2">
      <c r="B278" s="229">
        <v>750</v>
      </c>
      <c r="C278" s="222"/>
      <c r="D278" s="223" t="s">
        <v>96</v>
      </c>
      <c r="E278" s="224"/>
      <c r="F278" s="224"/>
      <c r="G278" s="224"/>
      <c r="H278" s="225" t="str">
        <f>IF(ISERROR(+G278/E278*100),"",+G278/E278*100)</f>
        <v/>
      </c>
    </row>
    <row r="279" spans="2:8" ht="20.25" x14ac:dyDescent="0.2">
      <c r="B279" s="229">
        <v>751</v>
      </c>
      <c r="C279" s="222"/>
      <c r="D279" s="223" t="s">
        <v>95</v>
      </c>
      <c r="E279" s="224"/>
      <c r="F279" s="224"/>
      <c r="G279" s="224"/>
      <c r="H279" s="225" t="str">
        <f>IF(ISERROR(+G279/E279*100),"",+G279/E279*100)</f>
        <v/>
      </c>
    </row>
    <row r="280" spans="2:8" ht="15.75" thickBot="1" x14ac:dyDescent="0.25">
      <c r="B280" s="230"/>
      <c r="C280" s="192"/>
      <c r="D280" s="24"/>
      <c r="E280" s="25"/>
      <c r="F280" s="65"/>
      <c r="G280" s="25"/>
      <c r="H280" s="206"/>
    </row>
    <row r="281" spans="2:8" ht="15.75" thickTop="1" x14ac:dyDescent="0.2">
      <c r="B281" s="231"/>
      <c r="C281" s="193"/>
      <c r="D281" s="33"/>
      <c r="E281" s="34"/>
      <c r="F281" s="66"/>
      <c r="G281" s="34"/>
      <c r="H281" s="207"/>
    </row>
    <row r="282" spans="2:8" ht="20.25" x14ac:dyDescent="0.2">
      <c r="B282" s="227">
        <v>44</v>
      </c>
      <c r="C282" s="164" t="s">
        <v>93</v>
      </c>
      <c r="D282" s="55" t="s">
        <v>217</v>
      </c>
      <c r="E282" s="51">
        <f>E284+E285</f>
        <v>0</v>
      </c>
      <c r="F282" s="51">
        <f>F284+F285</f>
        <v>0</v>
      </c>
      <c r="G282" s="51">
        <f>G284+G285</f>
        <v>0</v>
      </c>
      <c r="H282" s="208" t="str">
        <f>IF(ISERROR(+G282/E282*100),"",+G282/E282*100)</f>
        <v/>
      </c>
    </row>
    <row r="283" spans="2:8" x14ac:dyDescent="0.2">
      <c r="B283" s="232"/>
      <c r="C283" s="179"/>
      <c r="D283" s="16"/>
      <c r="E283" s="17"/>
      <c r="F283" s="19"/>
      <c r="G283" s="17"/>
      <c r="H283" s="79"/>
    </row>
    <row r="284" spans="2:8" ht="20.25" x14ac:dyDescent="0.2">
      <c r="B284" s="229">
        <v>440</v>
      </c>
      <c r="C284" s="222"/>
      <c r="D284" s="223" t="s">
        <v>97</v>
      </c>
      <c r="E284" s="224"/>
      <c r="F284" s="224"/>
      <c r="G284" s="224"/>
      <c r="H284" s="225" t="str">
        <f>IF(ISERROR(+G284/E284*100),"",+G284/E284*100)</f>
        <v/>
      </c>
    </row>
    <row r="285" spans="2:8" ht="20.25" x14ac:dyDescent="0.2">
      <c r="B285" s="229">
        <v>441</v>
      </c>
      <c r="C285" s="222"/>
      <c r="D285" s="223" t="s">
        <v>98</v>
      </c>
      <c r="E285" s="224"/>
      <c r="F285" s="224"/>
      <c r="G285" s="224"/>
      <c r="H285" s="225" t="str">
        <f>IF(ISERROR(+G285/E285*100),"",+G285/E285*100)</f>
        <v/>
      </c>
    </row>
    <row r="286" spans="2:8" ht="15.75" thickBot="1" x14ac:dyDescent="0.25">
      <c r="B286" s="183"/>
      <c r="C286" s="184"/>
      <c r="D286" s="145"/>
      <c r="E286" s="146"/>
      <c r="F286" s="146"/>
      <c r="G286" s="146"/>
      <c r="H286" s="137"/>
    </row>
    <row r="287" spans="2:8" x14ac:dyDescent="0.2">
      <c r="B287" s="185"/>
      <c r="C287" s="186"/>
      <c r="D287" s="147"/>
      <c r="E287" s="148"/>
      <c r="F287" s="148"/>
      <c r="G287" s="148"/>
      <c r="H287" s="140"/>
    </row>
    <row r="288" spans="2:8" ht="40.5" x14ac:dyDescent="0.2">
      <c r="B288" s="187"/>
      <c r="C288" s="161" t="s">
        <v>99</v>
      </c>
      <c r="D288" s="131" t="s">
        <v>178</v>
      </c>
      <c r="E288" s="149">
        <f>+E276-E282</f>
        <v>0</v>
      </c>
      <c r="F288" s="149">
        <f>+F276-F282</f>
        <v>0</v>
      </c>
      <c r="G288" s="149">
        <f>+G276-G282</f>
        <v>0</v>
      </c>
      <c r="H288" s="133"/>
    </row>
    <row r="289" spans="2:8" ht="18.75" thickBot="1" x14ac:dyDescent="0.25">
      <c r="B289" s="194"/>
      <c r="C289" s="195"/>
      <c r="D289" s="150"/>
      <c r="E289" s="151"/>
      <c r="F289" s="151"/>
      <c r="G289" s="151"/>
      <c r="H289" s="152"/>
    </row>
    <row r="290" spans="2:8" x14ac:dyDescent="0.2">
      <c r="E290" s="27"/>
      <c r="F290" s="27"/>
      <c r="G290" s="27"/>
      <c r="H290" s="73"/>
    </row>
    <row r="291" spans="2:8" x14ac:dyDescent="0.2">
      <c r="E291" s="27"/>
      <c r="F291" s="27"/>
      <c r="G291" s="27"/>
      <c r="H291" s="74"/>
    </row>
    <row r="292" spans="2:8" ht="26.25" customHeight="1" x14ac:dyDescent="0.2">
      <c r="B292" s="219" t="s">
        <v>210</v>
      </c>
      <c r="C292" s="219"/>
      <c r="D292" s="220"/>
      <c r="E292" s="221"/>
      <c r="F292" s="221"/>
      <c r="G292" s="221"/>
      <c r="H292" s="221"/>
    </row>
    <row r="293" spans="2:8" ht="21" thickBot="1" x14ac:dyDescent="0.25">
      <c r="B293" s="28"/>
      <c r="C293" s="28"/>
      <c r="D293" s="29"/>
      <c r="E293" s="30"/>
      <c r="F293" s="30"/>
      <c r="G293" s="30"/>
      <c r="H293" s="83"/>
    </row>
    <row r="294" spans="2:8" s="95" customFormat="1" ht="40.5" x14ac:dyDescent="0.2">
      <c r="B294" s="88"/>
      <c r="C294" s="89"/>
      <c r="D294" s="90"/>
      <c r="E294" s="91" t="s">
        <v>159</v>
      </c>
      <c r="F294" s="92" t="s">
        <v>30</v>
      </c>
      <c r="G294" s="93" t="s">
        <v>168</v>
      </c>
      <c r="H294" s="94" t="s">
        <v>169</v>
      </c>
    </row>
    <row r="295" spans="2:8" s="95" customFormat="1" ht="23.25" x14ac:dyDescent="0.2">
      <c r="B295" s="96"/>
      <c r="C295" s="97"/>
      <c r="D295" s="56" t="s">
        <v>126</v>
      </c>
      <c r="E295" s="98" t="s">
        <v>108</v>
      </c>
      <c r="F295" s="99" t="s">
        <v>160</v>
      </c>
      <c r="G295" s="100" t="s">
        <v>160</v>
      </c>
      <c r="H295" s="101" t="s">
        <v>170</v>
      </c>
    </row>
    <row r="296" spans="2:8" s="95" customFormat="1" ht="20.25" x14ac:dyDescent="0.2">
      <c r="B296" s="96"/>
      <c r="C296" s="97"/>
      <c r="D296" s="102"/>
      <c r="E296" s="98" t="s">
        <v>109</v>
      </c>
      <c r="F296" s="99" t="s">
        <v>31</v>
      </c>
      <c r="G296" s="100" t="s">
        <v>171</v>
      </c>
      <c r="H296" s="101" t="s">
        <v>172</v>
      </c>
    </row>
    <row r="297" spans="2:8" s="110" customFormat="1" ht="20.25" x14ac:dyDescent="0.2">
      <c r="B297" s="103"/>
      <c r="C297" s="104"/>
      <c r="D297" s="105"/>
      <c r="E297" s="106">
        <v>2020</v>
      </c>
      <c r="F297" s="107">
        <v>2020</v>
      </c>
      <c r="G297" s="108">
        <v>2020</v>
      </c>
      <c r="H297" s="109">
        <v>2020</v>
      </c>
    </row>
    <row r="298" spans="2:8" s="110" customFormat="1" ht="21" thickBot="1" x14ac:dyDescent="0.25">
      <c r="B298" s="111" t="s">
        <v>175</v>
      </c>
      <c r="C298" s="112"/>
      <c r="D298" s="113" t="s">
        <v>176</v>
      </c>
      <c r="E298" s="114" t="s">
        <v>161</v>
      </c>
      <c r="F298" s="115" t="s">
        <v>162</v>
      </c>
      <c r="G298" s="116" t="s">
        <v>173</v>
      </c>
      <c r="H298" s="117" t="s">
        <v>177</v>
      </c>
    </row>
    <row r="299" spans="2:8" x14ac:dyDescent="0.2">
      <c r="B299" s="190"/>
      <c r="C299" s="191"/>
      <c r="D299" s="31"/>
      <c r="E299" s="32"/>
      <c r="F299" s="32"/>
      <c r="G299" s="32"/>
      <c r="H299" s="82"/>
    </row>
    <row r="300" spans="2:8" ht="20.25" x14ac:dyDescent="0.2">
      <c r="B300" s="227">
        <v>50</v>
      </c>
      <c r="C300" s="164" t="s">
        <v>100</v>
      </c>
      <c r="D300" s="55" t="s">
        <v>211</v>
      </c>
      <c r="E300" s="51">
        <f>E302+E303</f>
        <v>0</v>
      </c>
      <c r="F300" s="51">
        <f>F302+F303</f>
        <v>0</v>
      </c>
      <c r="G300" s="51">
        <f>G302+G303</f>
        <v>0</v>
      </c>
      <c r="H300" s="208" t="str">
        <f t="shared" ref="H300:H301" si="26">IF(ISERROR(+G300/E300*100),"",+G300/E300*100)</f>
        <v/>
      </c>
    </row>
    <row r="301" spans="2:8" ht="20.25" x14ac:dyDescent="0.2">
      <c r="B301" s="228"/>
      <c r="C301" s="196"/>
      <c r="D301" s="13"/>
      <c r="E301" s="35"/>
      <c r="F301" s="35"/>
      <c r="G301" s="35"/>
      <c r="H301" s="209" t="str">
        <f t="shared" si="26"/>
        <v/>
      </c>
    </row>
    <row r="302" spans="2:8" ht="20.25" x14ac:dyDescent="0.2">
      <c r="B302" s="229">
        <v>500</v>
      </c>
      <c r="C302" s="222"/>
      <c r="D302" s="223" t="s">
        <v>102</v>
      </c>
      <c r="E302" s="224"/>
      <c r="F302" s="224"/>
      <c r="G302" s="224"/>
      <c r="H302" s="225" t="str">
        <f>IF(ISERROR(+G302/E302*100),"",+G302/E302*100)</f>
        <v/>
      </c>
    </row>
    <row r="303" spans="2:8" ht="20.25" x14ac:dyDescent="0.2">
      <c r="B303" s="229">
        <v>501</v>
      </c>
      <c r="C303" s="222"/>
      <c r="D303" s="223" t="s">
        <v>103</v>
      </c>
      <c r="E303" s="224"/>
      <c r="F303" s="224"/>
      <c r="G303" s="224"/>
      <c r="H303" s="226" t="str">
        <f>IF(ISERROR(+G303/E303*100),"",+G303/E303*100)</f>
        <v/>
      </c>
    </row>
    <row r="304" spans="2:8" ht="16.5" thickBot="1" x14ac:dyDescent="0.25">
      <c r="B304" s="230"/>
      <c r="C304" s="192"/>
      <c r="D304" s="24"/>
      <c r="E304" s="25"/>
      <c r="F304" s="25"/>
      <c r="G304" s="25"/>
      <c r="H304" s="210"/>
    </row>
    <row r="305" spans="2:8" ht="16.5" thickTop="1" x14ac:dyDescent="0.2">
      <c r="B305" s="231"/>
      <c r="C305" s="193"/>
      <c r="D305" s="33"/>
      <c r="E305" s="34"/>
      <c r="F305" s="34"/>
      <c r="G305" s="34"/>
      <c r="H305" s="211"/>
    </row>
    <row r="306" spans="2:8" ht="20.25" x14ac:dyDescent="0.2">
      <c r="B306" s="227">
        <v>55</v>
      </c>
      <c r="C306" s="164" t="s">
        <v>101</v>
      </c>
      <c r="D306" s="55" t="s">
        <v>212</v>
      </c>
      <c r="E306" s="51">
        <f>E308+E309</f>
        <v>0</v>
      </c>
      <c r="F306" s="51">
        <f>F308+F309</f>
        <v>0</v>
      </c>
      <c r="G306" s="51">
        <f>G308+G309</f>
        <v>0</v>
      </c>
      <c r="H306" s="208" t="str">
        <f t="shared" ref="H306" si="27">IF(ISERROR(+G306/E306*100),"",+G306/E306*100)</f>
        <v/>
      </c>
    </row>
    <row r="307" spans="2:8" ht="20.25" x14ac:dyDescent="0.2">
      <c r="B307" s="228"/>
      <c r="C307" s="196"/>
      <c r="D307" s="13"/>
      <c r="E307" s="14"/>
      <c r="F307" s="14"/>
      <c r="G307" s="14"/>
      <c r="H307" s="212"/>
    </row>
    <row r="308" spans="2:8" ht="20.25" x14ac:dyDescent="0.2">
      <c r="B308" s="229">
        <v>550</v>
      </c>
      <c r="C308" s="222"/>
      <c r="D308" s="223" t="s">
        <v>105</v>
      </c>
      <c r="E308" s="224"/>
      <c r="F308" s="224"/>
      <c r="G308" s="224"/>
      <c r="H308" s="226" t="str">
        <f>IF(ISERROR(+G308/E308*100),"",+G308/E308*100)</f>
        <v/>
      </c>
    </row>
    <row r="309" spans="2:8" ht="20.25" x14ac:dyDescent="0.2">
      <c r="B309" s="229">
        <v>551</v>
      </c>
      <c r="C309" s="222"/>
      <c r="D309" s="223" t="s">
        <v>106</v>
      </c>
      <c r="E309" s="224"/>
      <c r="F309" s="224"/>
      <c r="G309" s="224"/>
      <c r="H309" s="226" t="str">
        <f>IF(ISERROR(+G309/E309*100),"",+G309/E309*100)</f>
        <v/>
      </c>
    </row>
    <row r="310" spans="2:8" ht="15.75" thickBot="1" x14ac:dyDescent="0.25">
      <c r="B310" s="183"/>
      <c r="C310" s="184"/>
      <c r="D310" s="145"/>
      <c r="E310" s="146"/>
      <c r="F310" s="146"/>
      <c r="G310" s="146"/>
      <c r="H310" s="137"/>
    </row>
    <row r="311" spans="2:8" x14ac:dyDescent="0.2">
      <c r="B311" s="185"/>
      <c r="C311" s="186"/>
      <c r="D311" s="147"/>
      <c r="E311" s="148"/>
      <c r="F311" s="148"/>
      <c r="G311" s="148"/>
      <c r="H311" s="140"/>
    </row>
    <row r="312" spans="2:8" ht="20.25" x14ac:dyDescent="0.2">
      <c r="B312" s="187"/>
      <c r="C312" s="161" t="s">
        <v>104</v>
      </c>
      <c r="D312" s="131" t="s">
        <v>125</v>
      </c>
      <c r="E312" s="149">
        <f>E300-E306</f>
        <v>0</v>
      </c>
      <c r="F312" s="149">
        <f>F300-F306</f>
        <v>0</v>
      </c>
      <c r="G312" s="149">
        <f>G300-G306</f>
        <v>0</v>
      </c>
      <c r="H312" s="133"/>
    </row>
    <row r="313" spans="2:8" ht="21" thickBot="1" x14ac:dyDescent="0.25">
      <c r="B313" s="187"/>
      <c r="C313" s="161"/>
      <c r="D313" s="131"/>
      <c r="E313" s="149"/>
      <c r="F313" s="149"/>
      <c r="G313" s="149"/>
      <c r="H313" s="133"/>
    </row>
    <row r="314" spans="2:8" x14ac:dyDescent="0.2">
      <c r="B314" s="185"/>
      <c r="C314" s="186"/>
      <c r="D314" s="147"/>
      <c r="E314" s="148"/>
      <c r="F314" s="148"/>
      <c r="G314" s="148"/>
      <c r="H314" s="140"/>
    </row>
    <row r="315" spans="2:8" ht="40.5" x14ac:dyDescent="0.2">
      <c r="B315" s="187"/>
      <c r="C315" s="161" t="s">
        <v>107</v>
      </c>
      <c r="D315" s="131" t="s">
        <v>179</v>
      </c>
      <c r="E315" s="149">
        <f>+E12+E276+E300-E129-E282-E306</f>
        <v>0</v>
      </c>
      <c r="F315" s="149">
        <f>+F12+F276+F300-F129-F282-F306</f>
        <v>0</v>
      </c>
      <c r="G315" s="149">
        <f>+G12+G276+G300-G129-G282-G306</f>
        <v>0</v>
      </c>
      <c r="H315" s="133"/>
    </row>
    <row r="316" spans="2:8" ht="15.75" thickBot="1" x14ac:dyDescent="0.25">
      <c r="B316" s="194"/>
      <c r="C316" s="195"/>
      <c r="D316" s="159"/>
      <c r="E316" s="151"/>
      <c r="F316" s="151"/>
      <c r="G316" s="151"/>
      <c r="H316" s="152"/>
    </row>
    <row r="317" spans="2:8" x14ac:dyDescent="0.2">
      <c r="B317" s="197"/>
      <c r="C317" s="198"/>
      <c r="D317" s="156"/>
      <c r="E317" s="157"/>
      <c r="F317" s="157"/>
      <c r="G317" s="157"/>
      <c r="H317" s="158"/>
    </row>
    <row r="318" spans="2:8" ht="20.25" x14ac:dyDescent="0.2">
      <c r="B318" s="187"/>
      <c r="C318" s="161" t="s">
        <v>8</v>
      </c>
      <c r="D318" s="131" t="s">
        <v>174</v>
      </c>
      <c r="E318" s="149">
        <f>+E288+E300-E306-E315</f>
        <v>0</v>
      </c>
      <c r="F318" s="149">
        <f>+F288+F300-F306-F315</f>
        <v>0</v>
      </c>
      <c r="G318" s="149">
        <f>+G288+G300-G306-G315</f>
        <v>0</v>
      </c>
      <c r="H318" s="133"/>
    </row>
    <row r="319" spans="2:8" ht="21" thickBot="1" x14ac:dyDescent="0.25">
      <c r="B319" s="199"/>
      <c r="C319" s="200"/>
      <c r="D319" s="153"/>
      <c r="E319" s="154"/>
      <c r="F319" s="154"/>
      <c r="G319" s="154"/>
      <c r="H319" s="155"/>
    </row>
    <row r="320" spans="2:8" x14ac:dyDescent="0.2">
      <c r="E320" s="27"/>
      <c r="F320" s="27"/>
      <c r="G320" s="27"/>
      <c r="H320" s="74"/>
    </row>
    <row r="321" spans="8:8" x14ac:dyDescent="0.2">
      <c r="H321" s="74"/>
    </row>
    <row r="322" spans="8:8" x14ac:dyDescent="0.2">
      <c r="H322" s="74"/>
    </row>
    <row r="323" spans="8:8" x14ac:dyDescent="0.2">
      <c r="H323" s="74"/>
    </row>
    <row r="324" spans="8:8" x14ac:dyDescent="0.2">
      <c r="H324" s="74"/>
    </row>
  </sheetData>
  <phoneticPr fontId="0" type="noConversion"/>
  <pageMargins left="0.62992125984251968" right="7.874015748031496E-2" top="0.86614173228346458" bottom="0.6692913385826772" header="0.31496062992125984" footer="0.6692913385826772"/>
  <pageSetup paperSize="9" scale="46" fitToHeight="0" orientation="portrait" r:id="rId1"/>
  <headerFooter alignWithMargins="0"/>
  <rowBreaks count="2" manualBreakCount="2">
    <brk id="122" min="1" max="7" man="1"/>
    <brk id="2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polletno poročilo 2019</vt:lpstr>
      <vt:lpstr>'polletno poročilo 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Pleskovič</dc:creator>
  <cp:lastModifiedBy>Administrator</cp:lastModifiedBy>
  <cp:lastPrinted>2015-07-28T13:08:48Z</cp:lastPrinted>
  <dcterms:created xsi:type="dcterms:W3CDTF">1999-04-20T15:11:30Z</dcterms:created>
  <dcterms:modified xsi:type="dcterms:W3CDTF">2020-03-05T12:39:41Z</dcterms:modified>
</cp:coreProperties>
</file>