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470" yWindow="60" windowWidth="17295" windowHeight="11745"/>
  </bookViews>
  <sheets>
    <sheet name="polletno poročilo 2020" sheetId="4" r:id="rId1"/>
  </sheets>
  <definedNames>
    <definedName name="_xlnm.Print_Area" localSheetId="0">'polletno poročilo 2020'!$B$1:$H$212</definedName>
  </definedNames>
  <calcPr calcId="145621"/>
  <customWorkbookViews>
    <customWorkbookView name="Resman - Osebni pogled" guid="{1BE967E8-C646-11D6-90E2-D2B5C589BD89}" mergeInterval="0" personalView="1" maximized="1" windowWidth="796" windowHeight="408" activeSheetId="2"/>
  </customWorkbookViews>
</workbook>
</file>

<file path=xl/calcChain.xml><?xml version="1.0" encoding="utf-8"?>
<calcChain xmlns="http://schemas.openxmlformats.org/spreadsheetml/2006/main">
  <c r="E29" i="4" l="1"/>
  <c r="E79" i="4"/>
  <c r="E140" i="4"/>
  <c r="E171" i="4"/>
  <c r="H165" i="4" l="1"/>
  <c r="H166" i="4"/>
  <c r="H167" i="4"/>
  <c r="H168" i="4"/>
  <c r="H145" i="4"/>
  <c r="E97" i="4"/>
  <c r="H77" i="4"/>
  <c r="H76" i="4"/>
  <c r="H75" i="4"/>
  <c r="H74" i="4"/>
  <c r="H73" i="4"/>
  <c r="H72" i="4"/>
  <c r="H71" i="4"/>
  <c r="H70" i="4"/>
  <c r="F68" i="4"/>
  <c r="G68" i="4"/>
  <c r="E68" i="4"/>
  <c r="E40" i="4"/>
  <c r="E45" i="4"/>
  <c r="F48" i="4"/>
  <c r="G48" i="4"/>
  <c r="E48" i="4"/>
  <c r="H51" i="4"/>
  <c r="H177" i="4" l="1"/>
  <c r="H98" i="4"/>
  <c r="H99" i="4"/>
  <c r="H100" i="4"/>
  <c r="H101" i="4"/>
  <c r="H102" i="4"/>
  <c r="H103" i="4"/>
  <c r="H104" i="4"/>
  <c r="H106" i="4"/>
  <c r="H107" i="4"/>
  <c r="H108" i="4"/>
  <c r="H109" i="4"/>
  <c r="H110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80" i="4"/>
  <c r="H81" i="4"/>
  <c r="H82" i="4"/>
  <c r="H83" i="4"/>
  <c r="H84" i="4"/>
  <c r="H85" i="4"/>
  <c r="H86" i="4"/>
  <c r="H87" i="4"/>
  <c r="H88" i="4"/>
  <c r="H41" i="4"/>
  <c r="H42" i="4"/>
  <c r="H43" i="4"/>
  <c r="H44" i="4"/>
  <c r="H46" i="4"/>
  <c r="H47" i="4"/>
  <c r="H49" i="4"/>
  <c r="H50" i="4"/>
  <c r="H30" i="4"/>
  <c r="H31" i="4"/>
  <c r="H32" i="4"/>
  <c r="H33" i="4"/>
  <c r="H35" i="4"/>
  <c r="H36" i="4"/>
  <c r="H28" i="4"/>
  <c r="H27" i="4"/>
  <c r="H26" i="4"/>
  <c r="H21" i="4"/>
  <c r="E111" i="4"/>
  <c r="F171" i="4"/>
  <c r="G171" i="4"/>
  <c r="E163" i="4"/>
  <c r="E137" i="4"/>
  <c r="E127" i="4"/>
  <c r="H142" i="4"/>
  <c r="G140" i="4"/>
  <c r="F140" i="4"/>
  <c r="F163" i="4"/>
  <c r="G163" i="4"/>
  <c r="F111" i="4"/>
  <c r="G111" i="4"/>
  <c r="G105" i="4"/>
  <c r="F105" i="4"/>
  <c r="E105" i="4"/>
  <c r="F97" i="4"/>
  <c r="G97" i="4"/>
  <c r="F79" i="4"/>
  <c r="G79" i="4"/>
  <c r="E61" i="4"/>
  <c r="F40" i="4"/>
  <c r="F53" i="4"/>
  <c r="F94" i="4" l="1"/>
  <c r="H97" i="4"/>
  <c r="H105" i="4"/>
  <c r="H111" i="4"/>
  <c r="E94" i="4"/>
  <c r="E91" i="4" s="1"/>
  <c r="E180" i="4"/>
  <c r="H140" i="4"/>
  <c r="G94" i="4"/>
  <c r="E25" i="4"/>
  <c r="F25" i="4"/>
  <c r="F29" i="4"/>
  <c r="E34" i="4"/>
  <c r="F34" i="4"/>
  <c r="F45" i="4"/>
  <c r="H48" i="4"/>
  <c r="G45" i="4"/>
  <c r="H45" i="4" s="1"/>
  <c r="G40" i="4"/>
  <c r="G34" i="4"/>
  <c r="G29" i="4"/>
  <c r="G25" i="4"/>
  <c r="E23" i="4" l="1"/>
  <c r="E19" i="4" s="1"/>
  <c r="H29" i="4"/>
  <c r="E38" i="4"/>
  <c r="H34" i="4"/>
  <c r="H25" i="4"/>
  <c r="F38" i="4"/>
  <c r="G23" i="4"/>
  <c r="G38" i="4"/>
  <c r="F23" i="4"/>
  <c r="F19" i="4" s="1"/>
  <c r="F61" i="4" l="1"/>
  <c r="G61" i="4"/>
  <c r="G59" i="4" s="1"/>
  <c r="E59" i="4"/>
  <c r="G53" i="4"/>
  <c r="E53" i="4"/>
  <c r="H144" i="4"/>
  <c r="H143" i="4"/>
  <c r="H141" i="4"/>
  <c r="H66" i="4"/>
  <c r="H65" i="4"/>
  <c r="H64" i="4"/>
  <c r="H63" i="4"/>
  <c r="H62" i="4"/>
  <c r="H125" i="4"/>
  <c r="H68" i="4"/>
  <c r="H131" i="4"/>
  <c r="H40" i="4"/>
  <c r="H56" i="4"/>
  <c r="H132" i="4"/>
  <c r="G127" i="4"/>
  <c r="H127" i="4" s="1"/>
  <c r="H176" i="4"/>
  <c r="H201" i="4"/>
  <c r="F137" i="4"/>
  <c r="F198" i="4"/>
  <c r="H139" i="4"/>
  <c r="G198" i="4"/>
  <c r="G19" i="4"/>
  <c r="H19" i="4" s="1"/>
  <c r="H38" i="4"/>
  <c r="H94" i="4"/>
  <c r="H173" i="4"/>
  <c r="F192" i="4"/>
  <c r="E192" i="4"/>
  <c r="H79" i="4"/>
  <c r="F127" i="4"/>
  <c r="G137" i="4"/>
  <c r="H200" i="4"/>
  <c r="H57" i="4"/>
  <c r="H135" i="4"/>
  <c r="H174" i="4"/>
  <c r="H129" i="4"/>
  <c r="H130" i="4"/>
  <c r="H163" i="4"/>
  <c r="H175" i="4"/>
  <c r="E198" i="4"/>
  <c r="H195" i="4"/>
  <c r="F180" i="4"/>
  <c r="H133" i="4"/>
  <c r="G192" i="4"/>
  <c r="H194" i="4"/>
  <c r="H55" i="4"/>
  <c r="H23" i="4"/>
  <c r="H146" i="4"/>
  <c r="H61" i="4" l="1"/>
  <c r="G16" i="4"/>
  <c r="F91" i="4"/>
  <c r="H198" i="4"/>
  <c r="G204" i="4"/>
  <c r="G180" i="4"/>
  <c r="H53" i="4"/>
  <c r="E16" i="4"/>
  <c r="F59" i="4"/>
  <c r="F16" i="4" s="1"/>
  <c r="H171" i="4"/>
  <c r="G91" i="4"/>
  <c r="F204" i="4"/>
  <c r="E204" i="4"/>
  <c r="H137" i="4"/>
  <c r="H192" i="4"/>
  <c r="H59" i="4"/>
  <c r="F207" i="4" l="1"/>
  <c r="F211" i="4" s="1"/>
  <c r="G207" i="4"/>
  <c r="G211" i="4" s="1"/>
  <c r="H91" i="4"/>
  <c r="F149" i="4"/>
  <c r="G149" i="4"/>
  <c r="E207" i="4"/>
  <c r="E211" i="4" s="1"/>
  <c r="E149" i="4"/>
  <c r="H16" i="4"/>
</calcChain>
</file>

<file path=xl/sharedStrings.xml><?xml version="1.0" encoding="utf-8"?>
<sst xmlns="http://schemas.openxmlformats.org/spreadsheetml/2006/main" count="219" uniqueCount="164">
  <si>
    <t>PLAČILA SREDSTEV V PRORAČUN EVROPSKE UNIJE</t>
  </si>
  <si>
    <t xml:space="preserve"> (I. - II.)</t>
  </si>
  <si>
    <t>(SKUPAJ PRIHODKI MINUS SKUPAJ ODHODKI)</t>
  </si>
  <si>
    <t>INVESTICIJSKI ODHODKI</t>
  </si>
  <si>
    <t>Donacije za odpravo posledic naravnih nesreč</t>
  </si>
  <si>
    <t>TEKOČI ODHODKI</t>
  </si>
  <si>
    <t>FINANČNI</t>
  </si>
  <si>
    <t>NAČRT</t>
  </si>
  <si>
    <t>Prihodki od prodaje blaga in storitev</t>
  </si>
  <si>
    <t>Drugi nedavčni prihodki</t>
  </si>
  <si>
    <t>Prejeta sredstva iz državnega proračuna</t>
  </si>
  <si>
    <t>INVESTICIJSKI TRANSFERI</t>
  </si>
  <si>
    <t>Investicijski transferi javnim skladom in agencijam</t>
  </si>
  <si>
    <t>Prejeta sredstva iz skladov socialnega zavarovanja</t>
  </si>
  <si>
    <t>Prejeta sredstva iz javnih agencij</t>
  </si>
  <si>
    <t>Investicijski transferi občinam</t>
  </si>
  <si>
    <t>Investicijski transferi v državni proračun</t>
  </si>
  <si>
    <t>Investicijski transferi javnim zavodom</t>
  </si>
  <si>
    <t>DAVČNI PRIHODKI</t>
  </si>
  <si>
    <t>REALIZACIJA</t>
  </si>
  <si>
    <t>Globe in druge denarne kazni</t>
  </si>
  <si>
    <t>Prejeta sredstva iz občinskih proračunov</t>
  </si>
  <si>
    <t>Plačila domačih obresti</t>
  </si>
  <si>
    <t>Plačila tujih obresti</t>
  </si>
  <si>
    <t>Rezerve</t>
  </si>
  <si>
    <t>Subvencije</t>
  </si>
  <si>
    <t>Transferi posameznikom in gospodinjstvom</t>
  </si>
  <si>
    <t>Drugi tekoči domači transferi</t>
  </si>
  <si>
    <t>Tekoči transferi v tujino</t>
  </si>
  <si>
    <t>Investicijski transferi pravnim in fizičnim osebam, ki niso proračunski uporabniki</t>
  </si>
  <si>
    <t>Poraba sredstev kupnin iz naslova privatizacije</t>
  </si>
  <si>
    <t>Povečanje namenskega premoženja v javnih skladih in drugih pravnih osebah javnega prava, ki imajo premoženje v svoji lasti</t>
  </si>
  <si>
    <t>Domače zadolževanje</t>
  </si>
  <si>
    <t>Zadolževanje v tujini</t>
  </si>
  <si>
    <t>Odplačila domačega dolga</t>
  </si>
  <si>
    <t>Odplačila dolga v tujino</t>
  </si>
  <si>
    <t>Prejete donacije iz domačih virov</t>
  </si>
  <si>
    <t>Prejete donacije iz tujine</t>
  </si>
  <si>
    <t>Prejeta sredstva iz državnega proračuna iz sredstev proračuna Evropske unije</t>
  </si>
  <si>
    <t>Prejeta vračila danih posojil</t>
  </si>
  <si>
    <t>Prodaja kapitalskih deležev</t>
  </si>
  <si>
    <t>Kupnine iz naslova privatizacije</t>
  </si>
  <si>
    <t>Transferi nepridobitnim organizacijam in ustanovam</t>
  </si>
  <si>
    <t>SPREJETI</t>
  </si>
  <si>
    <t>- v evrih -</t>
  </si>
  <si>
    <t/>
  </si>
  <si>
    <t>(I.+IV.+VII.-II.-V.-VIII.)</t>
  </si>
  <si>
    <t>Prejeta sredstva iz drugih javnih skladov</t>
  </si>
  <si>
    <t>(1)</t>
  </si>
  <si>
    <t>(2)</t>
  </si>
  <si>
    <t>JANUAR-</t>
  </si>
  <si>
    <t>JUNIJ</t>
  </si>
  <si>
    <t>Dana posojila</t>
  </si>
  <si>
    <t>OCENE REALIZACIJE</t>
  </si>
  <si>
    <t>% REALIZACIJE</t>
  </si>
  <si>
    <t>FINANČNEGA</t>
  </si>
  <si>
    <t>DECEMBER</t>
  </si>
  <si>
    <t>NAČRTA</t>
  </si>
  <si>
    <t>(3)</t>
  </si>
  <si>
    <t xml:space="preserve">I. SKUPAJ PRIHODKI </t>
  </si>
  <si>
    <t xml:space="preserve">II. SKUPAJ ODHODKI </t>
  </si>
  <si>
    <t>IV. PREJETA VRAČILA DANIH POSOJIL IN PRODAJA KAPITALSKIH DELEŽEV</t>
  </si>
  <si>
    <t xml:space="preserve">V. DANA POSOJILA IN POVEČANJE KAPITALSKIH DELEŽEV  </t>
  </si>
  <si>
    <t>VI. PREJETA MINUS DANA POSOJILA IN SPREMEMBE KAPITALSKIH  DELEŽEV (IV. - V.)</t>
  </si>
  <si>
    <t>VII. ZADOLŽEVANJE</t>
  </si>
  <si>
    <t>VIII. ODPLAČILA DOLGA</t>
  </si>
  <si>
    <r>
      <t>IX. NETO ZADOLŽEVANJE</t>
    </r>
    <r>
      <rPr>
        <b/>
        <sz val="14"/>
        <rFont val="Arial"/>
        <family val="2"/>
        <charset val="238"/>
      </rPr>
      <t xml:space="preserve"> (VII.-VIII.)</t>
    </r>
  </si>
  <si>
    <t xml:space="preserve">X. POVEČANJE (ZMANJŠANJE) SREDSTEV NA RAČUNIH </t>
  </si>
  <si>
    <t>III. PRESEŽEK (PRIMANJKLJAJ)  PRIHODKOV NAD ODHODKI</t>
  </si>
  <si>
    <r>
      <t xml:space="preserve">XI. NETO FINANCRANJE </t>
    </r>
    <r>
      <rPr>
        <b/>
        <sz val="14"/>
        <rFont val="Arial"/>
        <family val="2"/>
        <charset val="238"/>
      </rPr>
      <t>(VI.+VII.-VIII.-X.=-III.)</t>
    </r>
  </si>
  <si>
    <t>KONTO</t>
  </si>
  <si>
    <t>NAZIV</t>
  </si>
  <si>
    <t>Šifra PU:</t>
  </si>
  <si>
    <t>(4=3/1*100)</t>
  </si>
  <si>
    <t>Davek na izplačane plače</t>
  </si>
  <si>
    <t>Prihodki od udeležbe na dobičku in dividend ter presežkov prihodkov nad odhodki</t>
  </si>
  <si>
    <t>Prihodki od obresti</t>
  </si>
  <si>
    <t>Prihodki od premoženja</t>
  </si>
  <si>
    <t>Sodne takse</t>
  </si>
  <si>
    <t>Upravne takse in pristojbine</t>
  </si>
  <si>
    <t>Drugi prostovoljni prispevki za socialno varnost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</si>
  <si>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</si>
  <si>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</si>
  <si>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</si>
  <si>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</si>
  <si>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blagovnih rezerv</t>
  </si>
  <si>
    <t>Prihodki od prodaje drugih zalog</t>
  </si>
  <si>
    <t>Prihodki od prodaje kmetijskih zemljišč in gozdov</t>
  </si>
  <si>
    <t>Prihodki od prodaje stavbnih zemljišč</t>
  </si>
  <si>
    <t>Prejeta sredstva iz državnega proračuna iz predpristopnih in popristopnih pomoči Evropske unije</t>
  </si>
  <si>
    <t>Prejeta sredstva iz državnega proračuna iz sredstev proračuna evropske unije za izvajanje skupne kmetijske politike</t>
  </si>
  <si>
    <t>Prejeta sredstva od drugih evropskih institucij in iz drugih držav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</si>
  <si>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</si>
  <si>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</si>
  <si>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</si>
  <si>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</si>
  <si>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</si>
  <si>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Plače za delo nerezidentov po pogodbi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</si>
  <si>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</si>
  <si>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</si>
  <si>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</si>
  <si>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</si>
  <si>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</si>
  <si>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zavarovanja, na podlagi ZKDPZJU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</si>
  <si>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</si>
  <si>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</si>
  <si>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</si>
  <si>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</si>
  <si>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</si>
  <si>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</si>
  <si>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</si>
  <si>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</si>
  <si>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</si>
  <si>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Prenos proračunu pripadajočega dela rezultata poslovanja sistema EZR preteklega leta</t>
  </si>
  <si>
    <t>AOP</t>
  </si>
  <si>
    <t>NAZIV UPORABNIKA</t>
  </si>
  <si>
    <t>II.  DRUGI UPORABNIKI</t>
  </si>
  <si>
    <t>(102+153+166+176+192)</t>
  </si>
  <si>
    <r>
      <t>TEKOČI PRIHODKI</t>
    </r>
    <r>
      <rPr>
        <sz val="14"/>
        <color indexed="8"/>
        <rFont val="Arial"/>
        <family val="2"/>
        <charset val="238"/>
      </rPr>
      <t xml:space="preserve"> (103+140)</t>
    </r>
  </si>
  <si>
    <r>
      <t>NEDAVČNI PRIHODKI</t>
    </r>
    <r>
      <rPr>
        <sz val="14"/>
        <rFont val="Arial"/>
        <family val="2"/>
        <charset val="238"/>
      </rPr>
      <t xml:space="preserve"> (141+145+148+149+150)</t>
    </r>
  </si>
  <si>
    <r>
      <t>Udeležba na dobičku in dohodki od premoženja</t>
    </r>
    <r>
      <rPr>
        <b/>
        <sz val="14"/>
        <rFont val="Arial"/>
        <family val="2"/>
        <charset val="238"/>
      </rPr>
      <t xml:space="preserve"> (142+143+144)</t>
    </r>
  </si>
  <si>
    <r>
      <t>Drugi nedavčni prihodki</t>
    </r>
    <r>
      <rPr>
        <b/>
        <sz val="14"/>
        <rFont val="Arial"/>
        <family val="2"/>
        <charset val="238"/>
      </rPr>
      <t xml:space="preserve"> (151+152)</t>
    </r>
  </si>
  <si>
    <r>
      <t>Upravne takse in pristojbine</t>
    </r>
    <r>
      <rPr>
        <b/>
        <sz val="14"/>
        <rFont val="Arial"/>
        <family val="2"/>
        <charset val="238"/>
      </rPr>
      <t xml:space="preserve"> (146+147)</t>
    </r>
  </si>
  <si>
    <t>A.  IZKAZ  PRIHODKOV  IN  ODHODKOV - DRUGIH UPORABNIKOV</t>
  </si>
  <si>
    <r>
      <t>KAPITALSKI PRIHODKI</t>
    </r>
    <r>
      <rPr>
        <b/>
        <sz val="14"/>
        <rFont val="Arial"/>
        <family val="2"/>
        <charset val="238"/>
      </rPr>
      <t xml:space="preserve"> (154+159+162)</t>
    </r>
  </si>
  <si>
    <r>
      <t>Prihodki od prodaje zalog</t>
    </r>
    <r>
      <rPr>
        <b/>
        <sz val="14"/>
        <rFont val="Arial"/>
        <family val="2"/>
        <charset val="238"/>
      </rPr>
      <t xml:space="preserve"> (160+161)</t>
    </r>
  </si>
  <si>
    <r>
      <t>Prihodki od prodaje osnovnih sredstev</t>
    </r>
    <r>
      <rPr>
        <b/>
        <sz val="14"/>
        <rFont val="Arial"/>
        <family val="2"/>
        <charset val="238"/>
      </rPr>
      <t xml:space="preserve"> (155+156+157+158)</t>
    </r>
  </si>
  <si>
    <r>
      <t>Prihodki od prodaje zemljišč in neopredmetenih sredstev</t>
    </r>
    <r>
      <rPr>
        <b/>
        <sz val="14"/>
        <rFont val="Arial"/>
        <family val="2"/>
        <charset val="238"/>
      </rPr>
      <t xml:space="preserve"> (163+164+165)</t>
    </r>
  </si>
  <si>
    <t>Prihodki od prodaje premoženjskih pravic in drugih neopredmetenih sredstev</t>
  </si>
  <si>
    <r>
      <t>PREJETE DONACIJE</t>
    </r>
    <r>
      <rPr>
        <b/>
        <sz val="14"/>
        <rFont val="Arial"/>
        <family val="2"/>
        <charset val="238"/>
      </rPr>
      <t xml:space="preserve"> (167+170+175)</t>
    </r>
  </si>
  <si>
    <r>
      <t>TRANSFERNI PRIHODKI</t>
    </r>
    <r>
      <rPr>
        <b/>
        <sz val="14"/>
        <rFont val="Arial"/>
        <family val="2"/>
        <charset val="238"/>
      </rPr>
      <t xml:space="preserve"> (177+183)</t>
    </r>
  </si>
  <si>
    <r>
      <t xml:space="preserve">Transferni prihodki iz drugih javnofinančnih institucij </t>
    </r>
    <r>
      <rPr>
        <b/>
        <sz val="14"/>
        <rFont val="Arial"/>
        <family val="2"/>
        <charset val="238"/>
      </rPr>
      <t>(178+179+180+181+182)</t>
    </r>
  </si>
  <si>
    <t>Prejeta sredstva iz državnega proračuna iz sredstev proračuna evropske unije iz strukturnih skladov</t>
  </si>
  <si>
    <t>Prejeta sredstva iz državnega proračuna iz sredstev proračuna evropske unije iz kohezijskega sklada</t>
  </si>
  <si>
    <t>Prejeta sredstva iz državnega proračuna iz sredstev proračuna evropske unije za izvajanje centraliziranih in drugih programov EU</t>
  </si>
  <si>
    <t>Prejeta sredstva iz državnega proračuna iz sredstev proračuna evropske unije iz naslova pavšalnih povračil</t>
  </si>
  <si>
    <t>Druga prejeta sredstva iz državnega proračuna iz sredstev proračuna Evropske unije</t>
  </si>
  <si>
    <t>Prejeta sredstva iz državnega proračuna iz sredstev drugih evropskih institucij in iz drugih držav</t>
  </si>
  <si>
    <t>(184+185+186+187+188+189+190+191)</t>
  </si>
  <si>
    <t>Predpristopna in popristopna pomoč evropske unije</t>
  </si>
  <si>
    <t>Prejeta sredstva iz proračuna EU za izvajanje skupne kmetijske in ribiške politike</t>
  </si>
  <si>
    <t>Prejeta sredstva iz proračuna EU iz strukturnih skladov</t>
  </si>
  <si>
    <t>Prejeta sredstva iz proračuna EU iz kohezijskega sklada</t>
  </si>
  <si>
    <t>Prejeta sredstva iz proračuna EU za izvajanje centraliziranih in drugih programov EU</t>
  </si>
  <si>
    <t>Pstala prejeta sredstva iz proračuna Evropske unije</t>
  </si>
  <si>
    <t>Prejeta sredstva iz proračuna EU iz naslova pavšalnih povračil</t>
  </si>
  <si>
    <t>Prejeta vračila sredstev iz proračuna Evropske unije</t>
  </si>
  <si>
    <r>
      <t>PREJETA SREDSTVA IZ EVROPSKE UNIJE</t>
    </r>
    <r>
      <rPr>
        <b/>
        <sz val="14"/>
        <rFont val="Arial"/>
        <family val="2"/>
        <charset val="238"/>
      </rPr>
      <t xml:space="preserve"> (193+198+204+209+210+215+218+219+ 220)</t>
    </r>
  </si>
  <si>
    <t>(222+266+295+907+921)</t>
  </si>
  <si>
    <t>(223+231+237+248+254+260+932)</t>
  </si>
  <si>
    <t>Plače in drugi izdatki zaposlenim (224+225+226+227+228+229+230)</t>
  </si>
  <si>
    <r>
      <t>Prispevki delodajalcev za socialno varnost</t>
    </r>
    <r>
      <rPr>
        <b/>
        <sz val="14"/>
        <rFont val="Arial"/>
        <family val="2"/>
        <charset val="238"/>
      </rPr>
      <t xml:space="preserve"> (232+233+234+235+236)</t>
    </r>
  </si>
  <si>
    <r>
      <t>Izdatki za blago in storitve</t>
    </r>
    <r>
      <rPr>
        <b/>
        <sz val="14"/>
        <rFont val="Arial"/>
        <family val="2"/>
        <charset val="238"/>
      </rPr>
      <t xml:space="preserve"> (238+239+240+241+242+243+244+245+ 246+247)</t>
    </r>
  </si>
  <si>
    <r>
      <t>TEKOČI TRANSFERI</t>
    </r>
    <r>
      <rPr>
        <b/>
        <sz val="14"/>
        <rFont val="Arial"/>
        <family val="2"/>
        <charset val="238"/>
      </rPr>
      <t xml:space="preserve"> (267+271+281+282+290)</t>
    </r>
  </si>
  <si>
    <r>
      <t>Investicijski transferi proračunskim uporabnikom</t>
    </r>
    <r>
      <rPr>
        <b/>
        <sz val="14"/>
        <rFont val="Arial"/>
        <family val="2"/>
        <charset val="238"/>
      </rPr>
      <t xml:space="preserve"> (917+918+919+920)</t>
    </r>
  </si>
  <si>
    <t>C. IZKAZ RAČUNA FINANCIRANJA</t>
  </si>
  <si>
    <t>(352+358)</t>
  </si>
  <si>
    <t>(365+371)</t>
  </si>
  <si>
    <t>B. IZKAZ RAČUNA FINANČNIH TERJATEV IN NALOŽB</t>
  </si>
  <si>
    <t>(302+313+319+320)</t>
  </si>
  <si>
    <t>Prejeta vračila danih posojil subjektom, vključenim v enotno upravljanje sredstev sistema EZR</t>
  </si>
  <si>
    <t>(322+333+340+344+347)</t>
  </si>
  <si>
    <t>Povečanje kapitalskih deležev in naložb</t>
  </si>
  <si>
    <t>Dana posojila subjektom, vključenim v enotno upravljanje sredstev sistema EZR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</si>
</sst>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2"/>
      <name val="Arial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u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6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indexed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17" fillId="0" borderId="0"/>
  </cellStyleXfs>
  <cellXfs count="201">
    <xf numFmtId="0" fontId="0" fillId="0" borderId="0" xfId="0"/>
    <xf numFmtId="0" fontId="4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</xf>
    <xf numFmtId="1" fontId="4" fillId="0" borderId="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3" fontId="4" fillId="0" borderId="2" xfId="1" quotePrefix="1" applyNumberFormat="1" applyFont="1" applyFill="1" applyBorder="1" applyAlignment="1" applyProtection="1">
      <alignment vertical="center"/>
      <protection locked="0"/>
    </xf>
    <xf numFmtId="3" fontId="4" fillId="0" borderId="3" xfId="1" quotePrefix="1" applyNumberFormat="1" applyFont="1" applyFill="1" applyBorder="1" applyAlignment="1" applyProtection="1">
      <alignment vertical="center"/>
      <protection locked="0"/>
    </xf>
    <xf numFmtId="3" fontId="7" fillId="2" borderId="5" xfId="1" applyNumberFormat="1" applyFont="1" applyFill="1" applyBorder="1" applyAlignment="1" applyProtection="1">
      <alignment vertical="center"/>
    </xf>
    <xf numFmtId="164" fontId="7" fillId="2" borderId="6" xfId="1" applyNumberFormat="1" applyFont="1" applyFill="1" applyBorder="1" applyAlignment="1" applyProtection="1">
      <alignment vertical="center"/>
    </xf>
    <xf numFmtId="3" fontId="7" fillId="0" borderId="5" xfId="1" applyNumberFormat="1" applyFont="1" applyFill="1" applyBorder="1" applyAlignment="1" applyProtection="1">
      <alignment vertical="center"/>
      <protection locked="0"/>
    </xf>
    <xf numFmtId="3" fontId="8" fillId="0" borderId="5" xfId="1" applyNumberFormat="1" applyFont="1" applyFill="1" applyBorder="1" applyAlignment="1" applyProtection="1">
      <alignment vertical="center"/>
      <protection locked="0"/>
    </xf>
    <xf numFmtId="3" fontId="7" fillId="0" borderId="5" xfId="1" applyNumberFormat="1" applyFont="1" applyFill="1" applyBorder="1" applyAlignment="1" applyProtection="1">
      <alignment vertical="center"/>
    </xf>
    <xf numFmtId="164" fontId="13" fillId="0" borderId="6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  <protection locked="0"/>
    </xf>
    <xf numFmtId="3" fontId="11" fillId="0" borderId="5" xfId="1" applyNumberFormat="1" applyFont="1" applyFill="1" applyBorder="1" applyAlignment="1" applyProtection="1">
      <alignment vertical="center"/>
      <protection locked="0"/>
    </xf>
    <xf numFmtId="3" fontId="11" fillId="0" borderId="8" xfId="1" applyNumberFormat="1" applyFont="1" applyFill="1" applyBorder="1" applyAlignment="1" applyProtection="1">
      <alignment vertical="center"/>
      <protection locked="0"/>
    </xf>
    <xf numFmtId="3" fontId="11" fillId="0" borderId="11" xfId="1" applyNumberFormat="1" applyFont="1" applyFill="1" applyBorder="1" applyAlignment="1" applyProtection="1">
      <alignment vertical="center"/>
      <protection locked="0"/>
    </xf>
    <xf numFmtId="3" fontId="2" fillId="2" borderId="5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11" fillId="3" borderId="14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ont="1" applyFill="1" applyBorder="1" applyAlignment="1" applyProtection="1">
      <alignment vertical="center"/>
      <protection locked="0"/>
    </xf>
    <xf numFmtId="3" fontId="2" fillId="3" borderId="14" xfId="1" applyNumberFormat="1" applyFont="1" applyFill="1" applyBorder="1" applyAlignment="1" applyProtection="1">
      <alignment vertical="center"/>
    </xf>
    <xf numFmtId="3" fontId="2" fillId="3" borderId="14" xfId="1" applyNumberFormat="1" applyFont="1" applyFill="1" applyBorder="1" applyAlignment="1" applyProtection="1">
      <alignment vertical="center"/>
      <protection locked="0"/>
    </xf>
    <xf numFmtId="3" fontId="11" fillId="3" borderId="17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1" fontId="2" fillId="0" borderId="0" xfId="1" applyNumberFormat="1" applyFont="1" applyFill="1" applyBorder="1" applyAlignment="1" applyProtection="1">
      <alignment vertical="center"/>
    </xf>
    <xf numFmtId="3" fontId="11" fillId="0" borderId="5" xfId="1" applyNumberFormat="1" applyFont="1" applyFill="1" applyBorder="1" applyAlignment="1" applyProtection="1">
      <alignment vertical="center"/>
    </xf>
    <xf numFmtId="3" fontId="4" fillId="0" borderId="8" xfId="1" applyNumberFormat="1" applyFont="1" applyFill="1" applyBorder="1" applyAlignment="1" applyProtection="1">
      <alignment vertical="center"/>
      <protection locked="0"/>
    </xf>
    <xf numFmtId="3" fontId="4" fillId="0" borderId="23" xfId="1" applyNumberFormat="1" applyFont="1" applyFill="1" applyBorder="1" applyAlignment="1" applyProtection="1">
      <alignment vertical="center"/>
      <protection locked="0"/>
    </xf>
    <xf numFmtId="3" fontId="4" fillId="0" borderId="11" xfId="1" applyNumberFormat="1" applyFont="1" applyFill="1" applyBorder="1" applyAlignment="1" applyProtection="1">
      <alignment vertical="center"/>
      <protection locked="0"/>
    </xf>
    <xf numFmtId="3" fontId="4" fillId="3" borderId="14" xfId="1" applyNumberFormat="1" applyFont="1" applyFill="1" applyBorder="1" applyAlignment="1" applyProtection="1">
      <alignment vertical="center"/>
      <protection locked="0"/>
    </xf>
    <xf numFmtId="3" fontId="4" fillId="3" borderId="20" xfId="1" applyNumberFormat="1" applyFont="1" applyFill="1" applyBorder="1" applyAlignment="1" applyProtection="1">
      <alignment vertical="center"/>
      <protection locked="0"/>
    </xf>
    <xf numFmtId="3" fontId="4" fillId="0" borderId="25" xfId="1" applyNumberFormat="1" applyFont="1" applyFill="1" applyBorder="1" applyAlignment="1" applyProtection="1">
      <alignment vertical="center"/>
      <protection locked="0"/>
    </xf>
    <xf numFmtId="3" fontId="4" fillId="0" borderId="2" xfId="1" applyNumberFormat="1" applyFont="1" applyFill="1" applyBorder="1" applyAlignment="1" applyProtection="1">
      <alignment vertical="center"/>
      <protection locked="0"/>
    </xf>
    <xf numFmtId="3" fontId="4" fillId="3" borderId="28" xfId="1" applyNumberFormat="1" applyFont="1" applyFill="1" applyBorder="1" applyAlignment="1" applyProtection="1">
      <alignment vertical="center"/>
      <protection locked="0"/>
    </xf>
    <xf numFmtId="3" fontId="4" fillId="3" borderId="17" xfId="1" applyNumberFormat="1" applyFont="1" applyFill="1" applyBorder="1" applyAlignment="1" applyProtection="1">
      <alignment vertical="center"/>
      <protection locked="0"/>
    </xf>
    <xf numFmtId="3" fontId="4" fillId="3" borderId="31" xfId="1" applyNumberFormat="1" applyFont="1" applyFill="1" applyBorder="1" applyAlignment="1" applyProtection="1">
      <alignment vertical="center"/>
      <protection locked="0"/>
    </xf>
    <xf numFmtId="3" fontId="10" fillId="3" borderId="20" xfId="1" applyNumberFormat="1" applyFont="1" applyFill="1" applyBorder="1" applyAlignment="1" applyProtection="1">
      <alignment vertical="center"/>
      <protection locked="0"/>
    </xf>
    <xf numFmtId="3" fontId="10" fillId="3" borderId="21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5" fillId="0" borderId="37" xfId="1" applyNumberFormat="1" applyFont="1" applyFill="1" applyBorder="1" applyAlignment="1" applyProtection="1">
      <alignment horizontal="center" vertical="center"/>
    </xf>
    <xf numFmtId="0" fontId="5" fillId="0" borderId="39" xfId="1" applyNumberFormat="1" applyFont="1" applyFill="1" applyBorder="1" applyAlignment="1" applyProtection="1">
      <alignment horizontal="center" vertical="center"/>
    </xf>
    <xf numFmtId="0" fontId="6" fillId="0" borderId="40" xfId="1" applyNumberFormat="1" applyFont="1" applyFill="1" applyBorder="1" applyAlignment="1" applyProtection="1">
      <alignment horizontal="center" vertical="center"/>
    </xf>
    <xf numFmtId="0" fontId="6" fillId="0" borderId="41" xfId="1" applyNumberFormat="1" applyFont="1" applyFill="1" applyBorder="1" applyAlignment="1" applyProtection="1">
      <alignment horizontal="center" vertical="center"/>
    </xf>
    <xf numFmtId="1" fontId="4" fillId="0" borderId="40" xfId="1" applyNumberFormat="1" applyFont="1" applyFill="1" applyBorder="1" applyAlignment="1" applyProtection="1">
      <alignment vertical="center"/>
    </xf>
    <xf numFmtId="1" fontId="4" fillId="0" borderId="48" xfId="1" applyNumberFormat="1" applyFont="1" applyFill="1" applyBorder="1" applyAlignment="1" applyProtection="1">
      <alignment vertical="center"/>
    </xf>
    <xf numFmtId="1" fontId="4" fillId="3" borderId="39" xfId="1" applyNumberFormat="1" applyFont="1" applyFill="1" applyBorder="1" applyAlignment="1" applyProtection="1">
      <alignment vertical="center"/>
    </xf>
    <xf numFmtId="1" fontId="2" fillId="3" borderId="39" xfId="1" applyNumberFormat="1" applyFont="1" applyFill="1" applyBorder="1" applyAlignment="1" applyProtection="1">
      <alignment vertical="center"/>
    </xf>
    <xf numFmtId="1" fontId="9" fillId="3" borderId="39" xfId="1" applyNumberFormat="1" applyFont="1" applyFill="1" applyBorder="1" applyAlignment="1" applyProtection="1">
      <alignment vertical="center"/>
    </xf>
    <xf numFmtId="1" fontId="4" fillId="3" borderId="50" xfId="1" applyNumberFormat="1" applyFont="1" applyFill="1" applyBorder="1" applyAlignment="1" applyProtection="1">
      <alignment vertical="center"/>
    </xf>
    <xf numFmtId="1" fontId="4" fillId="3" borderId="42" xfId="1" applyNumberFormat="1" applyFont="1" applyFill="1" applyBorder="1" applyAlignment="1" applyProtection="1">
      <alignment vertical="center"/>
    </xf>
    <xf numFmtId="1" fontId="4" fillId="3" borderId="37" xfId="1" applyNumberFormat="1" applyFont="1" applyFill="1" applyBorder="1" applyAlignment="1" applyProtection="1">
      <alignment vertical="center"/>
    </xf>
    <xf numFmtId="1" fontId="4" fillId="3" borderId="56" xfId="1" applyNumberFormat="1" applyFont="1" applyFill="1" applyBorder="1" applyAlignment="1" applyProtection="1">
      <alignment vertical="center"/>
    </xf>
    <xf numFmtId="1" fontId="9" fillId="3" borderId="42" xfId="1" applyNumberFormat="1" applyFont="1" applyFill="1" applyBorder="1" applyAlignment="1" applyProtection="1">
      <alignment vertical="center"/>
    </xf>
    <xf numFmtId="0" fontId="18" fillId="0" borderId="42" xfId="1" applyNumberFormat="1" applyFont="1" applyFill="1" applyBorder="1" applyAlignment="1" applyProtection="1">
      <alignment horizontal="center" vertical="center"/>
    </xf>
    <xf numFmtId="0" fontId="18" fillId="0" borderId="43" xfId="1" applyNumberFormat="1" applyFont="1" applyFill="1" applyBorder="1" applyAlignment="1" applyProtection="1">
      <alignment horizontal="center" vertical="center"/>
    </xf>
    <xf numFmtId="0" fontId="2" fillId="5" borderId="28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4" xfId="1" applyNumberFormat="1" applyFont="1" applyFill="1" applyBorder="1" applyAlignment="1" applyProtection="1">
      <alignment horizontal="center" vertical="center"/>
      <protection locked="0"/>
    </xf>
    <xf numFmtId="0" fontId="2" fillId="5" borderId="2" xfId="1" applyNumberFormat="1" applyFont="1" applyFill="1" applyBorder="1" applyAlignment="1" applyProtection="1">
      <alignment horizontal="center" vertical="center"/>
      <protection locked="0"/>
    </xf>
    <xf numFmtId="0" fontId="2" fillId="5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16" fillId="6" borderId="0" xfId="2" applyFont="1" applyFill="1" applyBorder="1" applyAlignment="1" applyProtection="1">
      <alignment horizontal="left" vertical="center"/>
    </xf>
    <xf numFmtId="0" fontId="16" fillId="6" borderId="0" xfId="2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/>
    <xf numFmtId="0" fontId="5" fillId="0" borderId="0" xfId="1" applyNumberFormat="1" applyFont="1" applyFill="1" applyBorder="1" applyAlignment="1" applyProtection="1">
      <alignment vertical="center"/>
      <protection locked="0"/>
    </xf>
    <xf numFmtId="0" fontId="15" fillId="4" borderId="0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center"/>
      <protection locked="0"/>
    </xf>
    <xf numFmtId="0" fontId="2" fillId="8" borderId="28" xfId="1" applyNumberFormat="1" applyFont="1" applyFill="1" applyBorder="1" applyAlignment="1" applyProtection="1">
      <alignment horizontal="center" vertical="center"/>
      <protection locked="0"/>
    </xf>
    <xf numFmtId="0" fontId="2" fillId="8" borderId="14" xfId="1" applyNumberFormat="1" applyFont="1" applyFill="1" applyBorder="1" applyAlignment="1" applyProtection="1">
      <alignment horizontal="center" vertical="center"/>
      <protection locked="0"/>
    </xf>
    <xf numFmtId="0" fontId="2" fillId="8" borderId="2" xfId="1" applyNumberFormat="1" applyFont="1" applyFill="1" applyBorder="1" applyAlignment="1" applyProtection="1">
      <alignment horizontal="center" vertical="center"/>
      <protection locked="0"/>
    </xf>
    <xf numFmtId="0" fontId="2" fillId="8" borderId="20" xfId="1" applyNumberFormat="1" applyFont="1" applyFill="1" applyBorder="1" applyAlignment="1" applyProtection="1">
      <alignment horizontal="center" vertical="center"/>
      <protection locked="0"/>
    </xf>
    <xf numFmtId="0" fontId="2" fillId="7" borderId="28" xfId="1" applyNumberFormat="1" applyFont="1" applyFill="1" applyBorder="1" applyAlignment="1" applyProtection="1">
      <alignment horizontal="center" vertical="center"/>
      <protection locked="0"/>
    </xf>
    <xf numFmtId="0" fontId="2" fillId="7" borderId="14" xfId="1" applyNumberFormat="1" applyFont="1" applyFill="1" applyBorder="1" applyAlignment="1" applyProtection="1">
      <alignment horizontal="center" vertical="center"/>
      <protection locked="0"/>
    </xf>
    <xf numFmtId="0" fontId="2" fillId="7" borderId="2" xfId="1" applyNumberFormat="1" applyFont="1" applyFill="1" applyBorder="1" applyAlignment="1" applyProtection="1">
      <alignment horizontal="center" vertical="center"/>
      <protection locked="0"/>
    </xf>
    <xf numFmtId="0" fontId="2" fillId="7" borderId="20" xfId="1" applyNumberFormat="1" applyFont="1" applyFill="1" applyBorder="1" applyAlignment="1" applyProtection="1">
      <alignment horizontal="center" vertical="center"/>
      <protection locked="0"/>
    </xf>
    <xf numFmtId="0" fontId="6" fillId="9" borderId="29" xfId="1" applyNumberFormat="1" applyFont="1" applyFill="1" applyBorder="1" applyAlignment="1" applyProtection="1">
      <alignment horizontal="center" vertical="center"/>
      <protection locked="0"/>
    </xf>
    <xf numFmtId="0" fontId="6" fillId="9" borderId="15" xfId="1" applyNumberFormat="1" applyFont="1" applyFill="1" applyBorder="1" applyAlignment="1" applyProtection="1">
      <alignment horizontal="center" vertical="center"/>
      <protection locked="0"/>
    </xf>
    <xf numFmtId="0" fontId="2" fillId="9" borderId="3" xfId="1" applyNumberFormat="1" applyFont="1" applyFill="1" applyBorder="1" applyAlignment="1" applyProtection="1">
      <alignment horizontal="center" vertical="center"/>
      <protection locked="0"/>
    </xf>
    <xf numFmtId="0" fontId="2" fillId="9" borderId="21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vertical="center"/>
      <protection locked="0"/>
    </xf>
    <xf numFmtId="164" fontId="8" fillId="0" borderId="6" xfId="1" applyNumberFormat="1" applyFont="1" applyFill="1" applyBorder="1" applyAlignment="1" applyProtection="1">
      <alignment vertical="center"/>
      <protection locked="0"/>
    </xf>
    <xf numFmtId="164" fontId="4" fillId="0" borderId="6" xfId="1" applyNumberFormat="1" applyFont="1" applyFill="1" applyBorder="1" applyAlignment="1" applyProtection="1">
      <alignment vertical="center"/>
      <protection locked="0"/>
    </xf>
    <xf numFmtId="164" fontId="11" fillId="0" borderId="6" xfId="1" applyNumberFormat="1" applyFont="1" applyFill="1" applyBorder="1" applyAlignment="1" applyProtection="1">
      <alignment vertical="center"/>
      <protection locked="0"/>
    </xf>
    <xf numFmtId="164" fontId="11" fillId="0" borderId="9" xfId="1" applyNumberFormat="1" applyFont="1" applyFill="1" applyBorder="1" applyAlignment="1" applyProtection="1">
      <alignment vertical="center"/>
      <protection locked="0"/>
    </xf>
    <xf numFmtId="164" fontId="11" fillId="0" borderId="12" xfId="1" applyNumberFormat="1" applyFont="1" applyFill="1" applyBorder="1" applyAlignment="1" applyProtection="1">
      <alignment vertical="center"/>
      <protection locked="0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164" fontId="2" fillId="0" borderId="6" xfId="1" applyNumberFormat="1" applyFont="1" applyFill="1" applyBorder="1" applyAlignment="1" applyProtection="1">
      <alignment vertical="center"/>
    </xf>
    <xf numFmtId="164" fontId="11" fillId="3" borderId="15" xfId="1" applyNumberFormat="1" applyFont="1" applyFill="1" applyBorder="1" applyAlignment="1" applyProtection="1">
      <alignment vertical="center"/>
      <protection locked="0"/>
    </xf>
    <xf numFmtId="164" fontId="2" fillId="3" borderId="15" xfId="1" applyNumberFormat="1" applyFont="1" applyFill="1" applyBorder="1" applyAlignment="1" applyProtection="1">
      <alignment vertical="center"/>
      <protection locked="0"/>
    </xf>
    <xf numFmtId="164" fontId="11" fillId="3" borderId="18" xfId="1" applyNumberFormat="1" applyFont="1" applyFill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vertical="center"/>
      <protection locked="0"/>
    </xf>
    <xf numFmtId="164" fontId="2" fillId="4" borderId="0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164" fontId="4" fillId="0" borderId="3" xfId="1" quotePrefix="1" applyNumberFormat="1" applyFont="1" applyFill="1" applyBorder="1" applyAlignment="1" applyProtection="1">
      <alignment vertical="center"/>
      <protection locked="0"/>
    </xf>
    <xf numFmtId="164" fontId="4" fillId="0" borderId="9" xfId="1" applyNumberFormat="1" applyFont="1" applyFill="1" applyBorder="1" applyAlignment="1" applyProtection="1">
      <alignment vertical="center"/>
      <protection locked="0"/>
    </xf>
    <xf numFmtId="164" fontId="4" fillId="0" borderId="24" xfId="1" applyNumberFormat="1" applyFont="1" applyFill="1" applyBorder="1" applyAlignment="1" applyProtection="1">
      <alignment vertical="center"/>
      <protection locked="0"/>
    </xf>
    <xf numFmtId="164" fontId="4" fillId="0" borderId="12" xfId="1" applyNumberFormat="1" applyFont="1" applyFill="1" applyBorder="1" applyAlignment="1" applyProtection="1">
      <alignment vertical="center"/>
      <protection locked="0"/>
    </xf>
    <xf numFmtId="164" fontId="4" fillId="3" borderId="15" xfId="1" applyNumberFormat="1" applyFont="1" applyFill="1" applyBorder="1" applyAlignment="1" applyProtection="1">
      <alignment vertical="center"/>
      <protection locked="0"/>
    </xf>
    <xf numFmtId="164" fontId="4" fillId="3" borderId="21" xfId="1" applyNumberFormat="1" applyFont="1" applyFill="1" applyBorder="1" applyAlignment="1" applyProtection="1">
      <alignment vertical="center"/>
      <protection locked="0"/>
    </xf>
    <xf numFmtId="164" fontId="4" fillId="0" borderId="26" xfId="1" applyNumberFormat="1" applyFont="1" applyFill="1" applyBorder="1" applyAlignment="1" applyProtection="1">
      <alignment vertical="center"/>
      <protection locked="0"/>
    </xf>
    <xf numFmtId="164" fontId="4" fillId="0" borderId="3" xfId="1" applyNumberFormat="1" applyFont="1" applyFill="1" applyBorder="1" applyAlignment="1" applyProtection="1">
      <alignment vertical="center"/>
      <protection locked="0"/>
    </xf>
    <xf numFmtId="164" fontId="4" fillId="3" borderId="29" xfId="1" applyNumberFormat="1" applyFont="1" applyFill="1" applyBorder="1" applyAlignment="1" applyProtection="1">
      <alignment vertical="center"/>
      <protection locked="0"/>
    </xf>
    <xf numFmtId="164" fontId="4" fillId="3" borderId="18" xfId="1" applyNumberFormat="1" applyFont="1" applyFill="1" applyBorder="1" applyAlignment="1" applyProtection="1">
      <alignment vertical="center"/>
      <protection locked="0"/>
    </xf>
    <xf numFmtId="164" fontId="4" fillId="3" borderId="32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6" fillId="6" borderId="0" xfId="2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15" fillId="4" borderId="0" xfId="1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vertical="center" wrapText="1"/>
    </xf>
    <xf numFmtId="0" fontId="5" fillId="0" borderId="27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18" fillId="0" borderId="19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vertical="center" wrapText="1"/>
    </xf>
    <xf numFmtId="3" fontId="7" fillId="2" borderId="4" xfId="1" applyNumberFormat="1" applyFont="1" applyFill="1" applyBorder="1" applyAlignment="1" applyProtection="1">
      <alignment vertical="center" wrapText="1"/>
    </xf>
    <xf numFmtId="3" fontId="14" fillId="0" borderId="4" xfId="1" applyNumberFormat="1" applyFont="1" applyFill="1" applyBorder="1" applyAlignment="1" applyProtection="1">
      <alignment vertical="center" wrapText="1"/>
    </xf>
    <xf numFmtId="3" fontId="8" fillId="0" borderId="4" xfId="1" applyNumberFormat="1" applyFont="1" applyFill="1" applyBorder="1" applyAlignment="1" applyProtection="1">
      <alignment vertical="center" wrapText="1"/>
    </xf>
    <xf numFmtId="3" fontId="7" fillId="0" borderId="4" xfId="1" applyNumberFormat="1" applyFont="1" applyFill="1" applyBorder="1" applyAlignment="1" applyProtection="1">
      <alignment vertical="center" wrapText="1"/>
    </xf>
    <xf numFmtId="3" fontId="2" fillId="0" borderId="4" xfId="1" applyNumberFormat="1" applyFont="1" applyFill="1" applyBorder="1" applyAlignment="1" applyProtection="1">
      <alignment vertical="center" wrapText="1"/>
    </xf>
    <xf numFmtId="3" fontId="4" fillId="0" borderId="4" xfId="1" applyNumberFormat="1" applyFont="1" applyFill="1" applyBorder="1" applyAlignment="1" applyProtection="1">
      <alignment vertical="center" wrapText="1"/>
    </xf>
    <xf numFmtId="3" fontId="11" fillId="0" borderId="4" xfId="1" applyNumberFormat="1" applyFont="1" applyFill="1" applyBorder="1" applyAlignment="1" applyProtection="1">
      <alignment vertical="center" wrapText="1"/>
    </xf>
    <xf numFmtId="3" fontId="4" fillId="0" borderId="7" xfId="1" applyNumberFormat="1" applyFont="1" applyFill="1" applyBorder="1" applyAlignment="1" applyProtection="1">
      <alignment vertical="center" wrapText="1"/>
    </xf>
    <xf numFmtId="3" fontId="4" fillId="0" borderId="10" xfId="1" applyNumberFormat="1" applyFont="1" applyFill="1" applyBorder="1" applyAlignment="1" applyProtection="1">
      <alignment vertical="center" wrapText="1"/>
    </xf>
    <xf numFmtId="3" fontId="2" fillId="2" borderId="4" xfId="1" applyNumberFormat="1" applyFont="1" applyFill="1" applyBorder="1" applyAlignment="1" applyProtection="1">
      <alignment vertical="center" wrapText="1"/>
    </xf>
    <xf numFmtId="3" fontId="6" fillId="0" borderId="4" xfId="1" applyNumberFormat="1" applyFont="1" applyFill="1" applyBorder="1" applyAlignment="1" applyProtection="1">
      <alignment vertical="center" wrapText="1"/>
    </xf>
    <xf numFmtId="3" fontId="4" fillId="3" borderId="13" xfId="1" applyNumberFormat="1" applyFont="1" applyFill="1" applyBorder="1" applyAlignment="1" applyProtection="1">
      <alignment vertical="center" wrapText="1"/>
    </xf>
    <xf numFmtId="3" fontId="2" fillId="3" borderId="13" xfId="1" applyNumberFormat="1" applyFont="1" applyFill="1" applyBorder="1" applyAlignment="1" applyProtection="1">
      <alignment vertical="center" wrapText="1"/>
    </xf>
    <xf numFmtId="3" fontId="4" fillId="3" borderId="16" xfId="1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 applyBorder="1" applyAlignment="1" applyProtection="1">
      <alignment vertical="center" wrapText="1"/>
    </xf>
    <xf numFmtId="3" fontId="2" fillId="0" borderId="0" xfId="1" applyNumberFormat="1" applyFont="1" applyFill="1" applyBorder="1" applyAlignment="1" applyProtection="1">
      <alignment vertical="center" wrapText="1"/>
    </xf>
    <xf numFmtId="3" fontId="4" fillId="0" borderId="22" xfId="1" applyNumberFormat="1" applyFont="1" applyFill="1" applyBorder="1" applyAlignment="1" applyProtection="1">
      <alignment vertical="center" wrapText="1"/>
    </xf>
    <xf numFmtId="3" fontId="4" fillId="3" borderId="19" xfId="1" applyNumberFormat="1" applyFont="1" applyFill="1" applyBorder="1" applyAlignment="1" applyProtection="1">
      <alignment vertical="center" wrapText="1"/>
    </xf>
    <xf numFmtId="3" fontId="4" fillId="0" borderId="33" xfId="1" applyNumberFormat="1" applyFont="1" applyFill="1" applyBorder="1" applyAlignment="1" applyProtection="1">
      <alignment vertical="center" wrapText="1"/>
    </xf>
    <xf numFmtId="3" fontId="4" fillId="3" borderId="27" xfId="1" applyNumberFormat="1" applyFont="1" applyFill="1" applyBorder="1" applyAlignment="1" applyProtection="1">
      <alignment vertical="center" wrapText="1"/>
    </xf>
    <xf numFmtId="3" fontId="4" fillId="3" borderId="30" xfId="1" applyNumberFormat="1" applyFont="1" applyFill="1" applyBorder="1" applyAlignment="1" applyProtection="1">
      <alignment vertical="center" wrapText="1"/>
    </xf>
    <xf numFmtId="3" fontId="6" fillId="3" borderId="13" xfId="1" applyNumberFormat="1" applyFont="1" applyFill="1" applyBorder="1" applyAlignment="1" applyProtection="1">
      <alignment vertical="center" wrapText="1"/>
    </xf>
    <xf numFmtId="3" fontId="10" fillId="3" borderId="19" xfId="1" applyNumberFormat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  <protection locked="0"/>
    </xf>
    <xf numFmtId="0" fontId="1" fillId="0" borderId="27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NumberFormat="1" applyFont="1" applyFill="1" applyBorder="1" applyAlignment="1" applyProtection="1">
      <alignment vertical="center"/>
      <protection locked="0"/>
    </xf>
    <xf numFmtId="1" fontId="12" fillId="0" borderId="45" xfId="1" applyNumberFormat="1" applyFont="1" applyFill="1" applyBorder="1" applyAlignment="1" applyProtection="1">
      <alignment horizontal="center" vertical="center"/>
    </xf>
    <xf numFmtId="3" fontId="2" fillId="0" borderId="8" xfId="1" applyNumberFormat="1" applyFont="1" applyFill="1" applyBorder="1" applyAlignment="1" applyProtection="1">
      <alignment vertical="center"/>
    </xf>
    <xf numFmtId="164" fontId="13" fillId="0" borderId="9" xfId="1" applyNumberFormat="1" applyFont="1" applyFill="1" applyBorder="1" applyAlignment="1" applyProtection="1">
      <alignment vertical="center"/>
    </xf>
    <xf numFmtId="1" fontId="12" fillId="0" borderId="47" xfId="1" applyNumberFormat="1" applyFont="1" applyFill="1" applyBorder="1" applyAlignment="1" applyProtection="1">
      <alignment horizontal="center" vertical="center"/>
    </xf>
    <xf numFmtId="3" fontId="11" fillId="0" borderId="7" xfId="1" applyNumberFormat="1" applyFont="1" applyFill="1" applyBorder="1" applyAlignment="1" applyProtection="1">
      <alignment vertical="center" wrapText="1"/>
    </xf>
    <xf numFmtId="3" fontId="11" fillId="0" borderId="8" xfId="1" applyNumberFormat="1" applyFont="1" applyFill="1" applyBorder="1" applyAlignment="1" applyProtection="1">
      <alignment vertical="center"/>
    </xf>
    <xf numFmtId="164" fontId="7" fillId="0" borderId="6" xfId="1" applyNumberFormat="1" applyFont="1" applyFill="1" applyBorder="1" applyAlignment="1" applyProtection="1">
      <alignment vertical="center"/>
    </xf>
    <xf numFmtId="164" fontId="11" fillId="0" borderId="6" xfId="1" applyNumberFormat="1" applyFont="1" applyFill="1" applyBorder="1" applyAlignment="1" applyProtection="1">
      <alignment vertical="center"/>
    </xf>
    <xf numFmtId="0" fontId="19" fillId="2" borderId="34" xfId="0" applyFont="1" applyFill="1" applyBorder="1" applyAlignment="1" applyProtection="1">
      <alignment wrapText="1"/>
    </xf>
    <xf numFmtId="0" fontId="19" fillId="2" borderId="35" xfId="0" applyFont="1" applyFill="1" applyBorder="1" applyAlignment="1" applyProtection="1">
      <alignment wrapText="1"/>
    </xf>
    <xf numFmtId="0" fontId="19" fillId="2" borderId="36" xfId="0" applyFont="1" applyFill="1" applyBorder="1" applyAlignment="1" applyProtection="1">
      <alignment wrapText="1"/>
    </xf>
    <xf numFmtId="0" fontId="12" fillId="0" borderId="0" xfId="1" applyFont="1" applyFill="1" applyBorder="1" applyAlignment="1" applyProtection="1">
      <alignment vertical="center"/>
    </xf>
    <xf numFmtId="0" fontId="6" fillId="6" borderId="0" xfId="2" applyFont="1" applyFill="1" applyBorder="1" applyAlignment="1" applyProtection="1">
      <alignment horizontal="left" vertical="center"/>
    </xf>
    <xf numFmtId="0" fontId="21" fillId="2" borderId="35" xfId="0" applyFont="1" applyFill="1" applyBorder="1" applyAlignment="1" applyProtection="1">
      <alignment wrapText="1"/>
    </xf>
    <xf numFmtId="0" fontId="6" fillId="0" borderId="0" xfId="1" applyNumberFormat="1" applyFont="1" applyFill="1" applyBorder="1" applyAlignment="1" applyProtection="1">
      <alignment vertical="center"/>
    </xf>
    <xf numFmtId="0" fontId="6" fillId="4" borderId="0" xfId="1" applyNumberFormat="1" applyFont="1" applyFill="1" applyBorder="1" applyAlignment="1" applyProtection="1">
      <alignment vertical="center"/>
    </xf>
    <xf numFmtId="0" fontId="6" fillId="0" borderId="38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1" fontId="12" fillId="0" borderId="41" xfId="1" applyNumberFormat="1" applyFont="1" applyFill="1" applyBorder="1" applyAlignment="1" applyProtection="1">
      <alignment vertical="center"/>
    </xf>
    <xf numFmtId="1" fontId="6" fillId="2" borderId="45" xfId="1" applyNumberFormat="1" applyFont="1" applyFill="1" applyBorder="1" applyAlignment="1" applyProtection="1">
      <alignment horizontal="center" vertical="center"/>
    </xf>
    <xf numFmtId="1" fontId="6" fillId="0" borderId="45" xfId="1" applyNumberFormat="1" applyFont="1" applyFill="1" applyBorder="1" applyAlignment="1" applyProtection="1">
      <alignment horizontal="center" vertical="center"/>
    </xf>
    <xf numFmtId="1" fontId="12" fillId="0" borderId="45" xfId="1" applyNumberFormat="1" applyFont="1" applyFill="1" applyBorder="1" applyAlignment="1" applyProtection="1">
      <alignment vertical="center"/>
    </xf>
    <xf numFmtId="1" fontId="12" fillId="0" borderId="49" xfId="1" applyNumberFormat="1" applyFont="1" applyFill="1" applyBorder="1" applyAlignment="1" applyProtection="1">
      <alignment vertical="center"/>
    </xf>
    <xf numFmtId="1" fontId="12" fillId="3" borderId="0" xfId="1" applyNumberFormat="1" applyFont="1" applyFill="1" applyBorder="1" applyAlignment="1" applyProtection="1">
      <alignment vertical="center"/>
    </xf>
    <xf numFmtId="1" fontId="6" fillId="3" borderId="0" xfId="1" applyNumberFormat="1" applyFont="1" applyFill="1" applyBorder="1" applyAlignment="1" applyProtection="1">
      <alignment vertical="center"/>
    </xf>
    <xf numFmtId="1" fontId="22" fillId="3" borderId="0" xfId="1" applyNumberFormat="1" applyFont="1" applyFill="1" applyBorder="1" applyAlignment="1" applyProtection="1">
      <alignment vertical="center"/>
    </xf>
    <xf numFmtId="1" fontId="12" fillId="3" borderId="51" xfId="1" applyNumberFormat="1" applyFont="1" applyFill="1" applyBorder="1" applyAlignment="1" applyProtection="1">
      <alignment vertical="center"/>
    </xf>
    <xf numFmtId="1" fontId="12" fillId="0" borderId="0" xfId="1" applyNumberFormat="1" applyFont="1" applyFill="1" applyBorder="1" applyAlignment="1" applyProtection="1">
      <alignment vertical="center"/>
    </xf>
    <xf numFmtId="1" fontId="6" fillId="0" borderId="0" xfId="1" applyNumberFormat="1" applyFont="1" applyFill="1" applyBorder="1" applyAlignment="1" applyProtection="1">
      <alignment vertical="center"/>
    </xf>
    <xf numFmtId="1" fontId="6" fillId="0" borderId="45" xfId="1" applyNumberFormat="1" applyFont="1" applyFill="1" applyBorder="1" applyAlignment="1" applyProtection="1">
      <alignment vertical="center"/>
    </xf>
    <xf numFmtId="1" fontId="12" fillId="0" borderId="53" xfId="1" applyNumberFormat="1" applyFont="1" applyFill="1" applyBorder="1" applyAlignment="1" applyProtection="1">
      <alignment horizontal="center" vertical="center"/>
    </xf>
    <xf numFmtId="1" fontId="12" fillId="3" borderId="43" xfId="1" applyNumberFormat="1" applyFont="1" applyFill="1" applyBorder="1" applyAlignment="1" applyProtection="1">
      <alignment vertical="center"/>
    </xf>
    <xf numFmtId="1" fontId="12" fillId="0" borderId="55" xfId="1" applyNumberFormat="1" applyFont="1" applyFill="1" applyBorder="1" applyAlignment="1" applyProtection="1">
      <alignment horizontal="center" vertical="center"/>
    </xf>
    <xf numFmtId="1" fontId="12" fillId="0" borderId="41" xfId="1" applyNumberFormat="1" applyFont="1" applyFill="1" applyBorder="1" applyAlignment="1" applyProtection="1">
      <alignment horizontal="center" vertical="center"/>
    </xf>
    <xf numFmtId="1" fontId="12" fillId="3" borderId="38" xfId="1" applyNumberFormat="1" applyFont="1" applyFill="1" applyBorder="1" applyAlignment="1" applyProtection="1">
      <alignment vertical="center"/>
    </xf>
    <xf numFmtId="1" fontId="12" fillId="3" borderId="57" xfId="1" applyNumberFormat="1" applyFont="1" applyFill="1" applyBorder="1" applyAlignment="1" applyProtection="1">
      <alignment vertical="center"/>
    </xf>
    <xf numFmtId="1" fontId="22" fillId="3" borderId="43" xfId="1" applyNumberFormat="1" applyFont="1" applyFill="1" applyBorder="1" applyAlignment="1" applyProtection="1">
      <alignment vertical="center"/>
    </xf>
    <xf numFmtId="1" fontId="2" fillId="2" borderId="44" xfId="1" applyNumberFormat="1" applyFont="1" applyFill="1" applyBorder="1" applyAlignment="1" applyProtection="1">
      <alignment horizontal="center" vertical="center"/>
    </xf>
    <xf numFmtId="1" fontId="2" fillId="0" borderId="44" xfId="1" applyNumberFormat="1" applyFont="1" applyFill="1" applyBorder="1" applyAlignment="1" applyProtection="1">
      <alignment horizontal="center" vertical="center"/>
    </xf>
    <xf numFmtId="1" fontId="4" fillId="0" borderId="44" xfId="1" applyNumberFormat="1" applyFont="1" applyFill="1" applyBorder="1" applyAlignment="1" applyProtection="1">
      <alignment horizontal="center" vertical="center"/>
    </xf>
    <xf numFmtId="1" fontId="7" fillId="0" borderId="44" xfId="1" applyNumberFormat="1" applyFont="1" applyFill="1" applyBorder="1" applyAlignment="1" applyProtection="1">
      <alignment horizontal="center" vertical="center"/>
    </xf>
    <xf numFmtId="1" fontId="11" fillId="0" borderId="44" xfId="1" applyNumberFormat="1" applyFont="1" applyFill="1" applyBorder="1" applyAlignment="1" applyProtection="1">
      <alignment horizontal="center" vertical="center"/>
    </xf>
    <xf numFmtId="1" fontId="4" fillId="0" borderId="46" xfId="1" applyNumberFormat="1" applyFont="1" applyFill="1" applyBorder="1" applyAlignment="1" applyProtection="1">
      <alignment horizontal="center" vertical="center"/>
    </xf>
    <xf numFmtId="1" fontId="4" fillId="0" borderId="48" xfId="1" applyNumberFormat="1" applyFont="1" applyFill="1" applyBorder="1" applyAlignment="1" applyProtection="1">
      <alignment horizontal="center" vertical="center"/>
    </xf>
    <xf numFmtId="1" fontId="4" fillId="0" borderId="40" xfId="1" applyNumberFormat="1" applyFont="1" applyFill="1" applyBorder="1" applyAlignment="1" applyProtection="1">
      <alignment horizontal="center" vertical="center"/>
    </xf>
    <xf numFmtId="1" fontId="11" fillId="0" borderId="46" xfId="1" applyNumberFormat="1" applyFont="1" applyFill="1" applyBorder="1" applyAlignment="1" applyProtection="1">
      <alignment horizontal="center" vertical="center"/>
    </xf>
    <xf numFmtId="1" fontId="4" fillId="0" borderId="52" xfId="1" applyNumberFormat="1" applyFont="1" applyFill="1" applyBorder="1" applyAlignment="1" applyProtection="1">
      <alignment horizontal="center" vertical="center"/>
    </xf>
    <xf numFmtId="1" fontId="12" fillId="0" borderId="44" xfId="1" applyNumberFormat="1" applyFont="1" applyFill="1" applyBorder="1" applyAlignment="1" applyProtection="1">
      <alignment horizontal="center" vertical="center"/>
    </xf>
    <xf numFmtId="1" fontId="12" fillId="0" borderId="46" xfId="1" applyNumberFormat="1" applyFont="1" applyFill="1" applyBorder="1" applyAlignment="1" applyProtection="1">
      <alignment horizontal="center" vertical="center"/>
    </xf>
    <xf numFmtId="1" fontId="4" fillId="0" borderId="54" xfId="1" applyNumberFormat="1" applyFont="1" applyFill="1" applyBorder="1" applyAlignment="1" applyProtection="1">
      <alignment horizontal="center" vertical="center"/>
    </xf>
    <xf numFmtId="3" fontId="11" fillId="0" borderId="7" xfId="1" applyNumberFormat="1" applyFont="1" applyFill="1" applyBorder="1" applyAlignment="1" applyProtection="1">
      <alignment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18"/>
  <sheetViews>
    <sheetView tabSelected="1" zoomScale="50" zoomScaleNormal="50" zoomScaleSheetLayoutView="70" workbookViewId="0">
      <pane xSplit="4" ySplit="14" topLeftCell="E57" activePane="bottomRight" state="frozen"/>
      <selection pane="topRight" activeCell="D1" sqref="D1"/>
      <selection pane="bottomLeft" activeCell="A15" sqref="A15"/>
      <selection pane="bottomRight" activeCell="B177" sqref="B177:D177"/>
    </sheetView>
  </sheetViews>
  <sheetFormatPr defaultRowHeight="18" x14ac:dyDescent="0.2"/>
  <cols>
    <col min="1" max="1" width="8.88671875" style="1"/>
    <col min="2" max="2" width="15.6640625" style="4" customWidth="1"/>
    <col min="3" max="3" width="9.109375" style="177" customWidth="1"/>
    <col min="4" max="4" width="100.77734375" style="137" customWidth="1"/>
    <col min="5" max="8" width="22.88671875" style="5" customWidth="1"/>
    <col min="9" max="16384" width="8.88671875" style="1"/>
  </cols>
  <sheetData>
    <row r="1" spans="2:16" x14ac:dyDescent="0.2">
      <c r="B1" s="3"/>
      <c r="C1" s="161"/>
      <c r="D1" s="111"/>
      <c r="E1" s="1"/>
      <c r="F1" s="1"/>
      <c r="G1" s="1"/>
      <c r="H1" s="1"/>
    </row>
    <row r="2" spans="2:16" s="66" customFormat="1" ht="30" x14ac:dyDescent="0.2">
      <c r="B2" s="67" t="s">
        <v>116</v>
      </c>
      <c r="C2" s="162"/>
      <c r="D2" s="112"/>
      <c r="E2" s="68"/>
      <c r="F2" s="68"/>
      <c r="G2" s="68"/>
      <c r="H2" s="68"/>
    </row>
    <row r="4" spans="2:16" s="69" customFormat="1" ht="18.75" thickBot="1" x14ac:dyDescent="0.3">
      <c r="B4" s="70" t="s">
        <v>72</v>
      </c>
      <c r="C4" s="70"/>
      <c r="D4" s="113" t="s">
        <v>115</v>
      </c>
      <c r="E4" s="70"/>
      <c r="F4" s="70"/>
      <c r="G4" s="70"/>
      <c r="H4" s="70"/>
    </row>
    <row r="5" spans="2:16" s="146" customFormat="1" ht="35.25" customHeight="1" thickBot="1" x14ac:dyDescent="0.35">
      <c r="B5" s="158"/>
      <c r="C5" s="163"/>
      <c r="D5" s="159"/>
      <c r="E5" s="159"/>
      <c r="F5" s="159"/>
      <c r="G5" s="159"/>
      <c r="H5" s="160"/>
    </row>
    <row r="6" spans="2:16" x14ac:dyDescent="0.2">
      <c r="B6" s="8"/>
      <c r="C6" s="164"/>
      <c r="D6" s="114"/>
      <c r="E6" s="71"/>
      <c r="F6" s="71"/>
      <c r="G6" s="71"/>
      <c r="H6" s="71"/>
    </row>
    <row r="7" spans="2:16" x14ac:dyDescent="0.2">
      <c r="B7" s="8"/>
      <c r="C7" s="164"/>
      <c r="D7" s="114"/>
      <c r="E7" s="71"/>
      <c r="F7" s="71"/>
      <c r="G7" s="71"/>
      <c r="H7" s="71"/>
    </row>
    <row r="8" spans="2:16" ht="26.25" x14ac:dyDescent="0.2">
      <c r="B8" s="72" t="s">
        <v>123</v>
      </c>
      <c r="C8" s="165"/>
      <c r="D8" s="115"/>
      <c r="E8" s="73"/>
      <c r="F8" s="73"/>
      <c r="G8" s="73"/>
      <c r="H8" s="73"/>
    </row>
    <row r="9" spans="2:16" ht="21" thickBot="1" x14ac:dyDescent="0.25">
      <c r="B9" s="7"/>
      <c r="C9" s="164"/>
      <c r="D9" s="116"/>
      <c r="E9" s="6"/>
      <c r="F9" s="6"/>
      <c r="G9" s="6"/>
      <c r="H9" s="6"/>
    </row>
    <row r="10" spans="2:16" s="44" customFormat="1" ht="40.5" x14ac:dyDescent="0.2">
      <c r="B10" s="46"/>
      <c r="C10" s="166"/>
      <c r="D10" s="147" t="s">
        <v>44</v>
      </c>
      <c r="E10" s="74" t="s">
        <v>43</v>
      </c>
      <c r="F10" s="78" t="s">
        <v>19</v>
      </c>
      <c r="G10" s="62" t="s">
        <v>53</v>
      </c>
      <c r="H10" s="82" t="s">
        <v>54</v>
      </c>
    </row>
    <row r="11" spans="2:16" s="44" customFormat="1" ht="23.25" x14ac:dyDescent="0.2">
      <c r="B11" s="47"/>
      <c r="C11" s="167"/>
      <c r="D11" s="118"/>
      <c r="E11" s="75" t="s">
        <v>6</v>
      </c>
      <c r="F11" s="79" t="s">
        <v>50</v>
      </c>
      <c r="G11" s="63" t="s">
        <v>50</v>
      </c>
      <c r="H11" s="83" t="s">
        <v>55</v>
      </c>
    </row>
    <row r="12" spans="2:16" s="44" customFormat="1" ht="20.25" x14ac:dyDescent="0.2">
      <c r="B12" s="47"/>
      <c r="C12" s="167"/>
      <c r="D12" s="119"/>
      <c r="E12" s="75" t="s">
        <v>7</v>
      </c>
      <c r="F12" s="79" t="s">
        <v>51</v>
      </c>
      <c r="G12" s="63" t="s">
        <v>56</v>
      </c>
      <c r="H12" s="83" t="s">
        <v>57</v>
      </c>
    </row>
    <row r="13" spans="2:16" s="45" customFormat="1" ht="20.25" x14ac:dyDescent="0.2">
      <c r="B13" s="48"/>
      <c r="C13" s="49"/>
      <c r="D13" s="120"/>
      <c r="E13" s="76">
        <v>2020</v>
      </c>
      <c r="F13" s="80">
        <v>2020</v>
      </c>
      <c r="G13" s="64">
        <v>2020</v>
      </c>
      <c r="H13" s="84">
        <v>2020</v>
      </c>
    </row>
    <row r="14" spans="2:16" s="45" customFormat="1" ht="21" thickBot="1" x14ac:dyDescent="0.25">
      <c r="B14" s="60" t="s">
        <v>70</v>
      </c>
      <c r="C14" s="61" t="s">
        <v>114</v>
      </c>
      <c r="D14" s="121" t="s">
        <v>71</v>
      </c>
      <c r="E14" s="77" t="s">
        <v>48</v>
      </c>
      <c r="F14" s="81" t="s">
        <v>49</v>
      </c>
      <c r="G14" s="65" t="s">
        <v>58</v>
      </c>
      <c r="H14" s="85" t="s">
        <v>73</v>
      </c>
    </row>
    <row r="15" spans="2:16" x14ac:dyDescent="0.2">
      <c r="B15" s="50"/>
      <c r="C15" s="168"/>
      <c r="D15" s="122"/>
      <c r="E15" s="9"/>
      <c r="F15" s="9"/>
      <c r="G15" s="9"/>
      <c r="H15" s="10"/>
    </row>
    <row r="16" spans="2:16" ht="20.25" x14ac:dyDescent="0.2">
      <c r="B16" s="187">
        <v>7</v>
      </c>
      <c r="C16" s="169">
        <v>101</v>
      </c>
      <c r="D16" s="123" t="s">
        <v>59</v>
      </c>
      <c r="E16" s="11">
        <f>E21+E23+E38+E53+E59+E79</f>
        <v>0</v>
      </c>
      <c r="F16" s="11">
        <f>F21+F23+F38+F53+F59+F79</f>
        <v>0</v>
      </c>
      <c r="G16" s="11">
        <f>G21+G23+G38+G53+G59+G79</f>
        <v>0</v>
      </c>
      <c r="H16" s="12" t="str">
        <f>IF(ISERROR(+G16/E16*100),"",+G16/E16*100)</f>
        <v/>
      </c>
      <c r="L16" s="148"/>
      <c r="P16" s="148"/>
    </row>
    <row r="17" spans="2:16" ht="20.25" x14ac:dyDescent="0.2">
      <c r="B17" s="188"/>
      <c r="C17" s="170"/>
      <c r="D17" s="124" t="s">
        <v>117</v>
      </c>
      <c r="E17" s="13"/>
      <c r="F17" s="13"/>
      <c r="G17" s="13"/>
      <c r="H17" s="86"/>
      <c r="L17" s="148"/>
      <c r="P17" s="148"/>
    </row>
    <row r="18" spans="2:16" ht="20.25" x14ac:dyDescent="0.2">
      <c r="B18" s="189"/>
      <c r="C18" s="150"/>
      <c r="D18" s="125"/>
      <c r="E18" s="14"/>
      <c r="F18" s="14"/>
      <c r="G18" s="14"/>
      <c r="H18" s="87"/>
      <c r="L18" s="148"/>
      <c r="P18" s="148"/>
    </row>
    <row r="19" spans="2:16" s="2" customFormat="1" ht="20.25" x14ac:dyDescent="0.2">
      <c r="B19" s="190"/>
      <c r="C19" s="170">
        <v>102</v>
      </c>
      <c r="D19" s="126" t="s">
        <v>118</v>
      </c>
      <c r="E19" s="15">
        <f t="shared" ref="E19:F19" si="0">E21+E23</f>
        <v>0</v>
      </c>
      <c r="F19" s="15">
        <f t="shared" si="0"/>
        <v>0</v>
      </c>
      <c r="G19" s="15">
        <f>G21+G23</f>
        <v>0</v>
      </c>
      <c r="H19" s="156" t="str">
        <f>IF(ISERROR(+G19/E19*100),"",+G19/E19*100)</f>
        <v/>
      </c>
      <c r="L19" s="148"/>
      <c r="P19" s="148"/>
    </row>
    <row r="20" spans="2:16" s="2" customFormat="1" ht="20.25" x14ac:dyDescent="0.2">
      <c r="B20" s="188"/>
      <c r="C20" s="170"/>
      <c r="D20" s="124"/>
      <c r="E20" s="13"/>
      <c r="F20" s="13"/>
      <c r="G20" s="13"/>
      <c r="H20" s="86"/>
      <c r="L20" s="148"/>
      <c r="P20" s="148"/>
    </row>
    <row r="21" spans="2:16" ht="20.25" x14ac:dyDescent="0.2">
      <c r="B21" s="188">
        <v>70</v>
      </c>
      <c r="C21" s="170">
        <v>103</v>
      </c>
      <c r="D21" s="127" t="s">
        <v>18</v>
      </c>
      <c r="E21" s="17"/>
      <c r="F21" s="17"/>
      <c r="G21" s="17"/>
      <c r="H21" s="156" t="str">
        <f>IF(ISERROR(+G21/E21*100),"",+G21/E21*100)</f>
        <v/>
      </c>
      <c r="L21" s="148"/>
      <c r="P21" s="148"/>
    </row>
    <row r="22" spans="2:16" ht="20.25" x14ac:dyDescent="0.2">
      <c r="B22" s="189"/>
      <c r="C22" s="150"/>
      <c r="D22" s="128" t="s">
        <v>45</v>
      </c>
      <c r="E22" s="18"/>
      <c r="F22" s="18"/>
      <c r="G22" s="18"/>
      <c r="H22" s="88"/>
      <c r="L22" s="148"/>
      <c r="P22" s="148"/>
    </row>
    <row r="23" spans="2:16" ht="20.25" x14ac:dyDescent="0.2">
      <c r="B23" s="188">
        <v>71</v>
      </c>
      <c r="C23" s="170">
        <v>140</v>
      </c>
      <c r="D23" s="127" t="s">
        <v>119</v>
      </c>
      <c r="E23" s="17">
        <f>E25+E29+E32+E33+E34</f>
        <v>0</v>
      </c>
      <c r="F23" s="17">
        <f t="shared" ref="F23" si="1">F25+F29+F32+F33+F34</f>
        <v>0</v>
      </c>
      <c r="G23" s="17">
        <f>G25+G29+G32+G33+G34</f>
        <v>0</v>
      </c>
      <c r="H23" s="156" t="str">
        <f>IF(ISERROR(+G23/E23*100),"",+G23/E23*100)</f>
        <v/>
      </c>
      <c r="L23" s="148"/>
      <c r="P23" s="148"/>
    </row>
    <row r="24" spans="2:16" ht="20.25" x14ac:dyDescent="0.2">
      <c r="B24" s="189"/>
      <c r="C24" s="150"/>
      <c r="D24" s="128" t="s">
        <v>45</v>
      </c>
      <c r="E24" s="18"/>
      <c r="F24" s="18"/>
      <c r="G24" s="18"/>
      <c r="H24" s="88"/>
      <c r="L24" s="148"/>
      <c r="P24" s="148"/>
    </row>
    <row r="25" spans="2:16" ht="20.25" x14ac:dyDescent="0.2">
      <c r="B25" s="188">
        <v>710</v>
      </c>
      <c r="C25" s="170">
        <v>141</v>
      </c>
      <c r="D25" s="127" t="s">
        <v>120</v>
      </c>
      <c r="E25" s="17">
        <f t="shared" ref="E25:F25" si="2">SUM(E26:E28)</f>
        <v>0</v>
      </c>
      <c r="F25" s="17">
        <f t="shared" si="2"/>
        <v>0</v>
      </c>
      <c r="G25" s="17">
        <f>SUM(G26:G28)</f>
        <v>0</v>
      </c>
      <c r="H25" s="156" t="str">
        <f>IF(ISERROR(+G25/E25*100),"",+G25/E25*100)</f>
        <v/>
      </c>
      <c r="L25" s="148"/>
      <c r="P25" s="148"/>
    </row>
    <row r="26" spans="2:16" ht="20.25" x14ac:dyDescent="0.2">
      <c r="B26" s="191">
        <v>7100</v>
      </c>
      <c r="C26" s="150">
        <v>142</v>
      </c>
      <c r="D26" s="129" t="s">
        <v>75</v>
      </c>
      <c r="E26" s="31"/>
      <c r="F26" s="31"/>
      <c r="G26" s="31"/>
      <c r="H26" s="16" t="str">
        <f>IF(ISERROR(+G26/E26*100),"",+G26/E26*100)</f>
        <v/>
      </c>
      <c r="L26" s="148"/>
      <c r="P26" s="148"/>
    </row>
    <row r="27" spans="2:16" ht="20.25" x14ac:dyDescent="0.2">
      <c r="B27" s="191">
        <v>7102</v>
      </c>
      <c r="C27" s="150">
        <v>143</v>
      </c>
      <c r="D27" s="129" t="s">
        <v>76</v>
      </c>
      <c r="E27" s="31"/>
      <c r="F27" s="31"/>
      <c r="G27" s="31"/>
      <c r="H27" s="16" t="str">
        <f>IF(ISERROR(+G27/E27*100),"",+G27/E27*100)</f>
        <v/>
      </c>
      <c r="L27" s="148"/>
      <c r="P27" s="148"/>
    </row>
    <row r="28" spans="2:16" ht="20.25" x14ac:dyDescent="0.2">
      <c r="B28" s="191">
        <v>7103</v>
      </c>
      <c r="C28" s="150">
        <v>144</v>
      </c>
      <c r="D28" s="129" t="s">
        <v>77</v>
      </c>
      <c r="E28" s="31"/>
      <c r="F28" s="31"/>
      <c r="G28" s="31"/>
      <c r="H28" s="16" t="str">
        <f>IF(ISERROR(+G28/E28*100),"",+G28/E28*100)</f>
        <v/>
      </c>
      <c r="L28" s="148"/>
      <c r="P28" s="148"/>
    </row>
    <row r="29" spans="2:16" ht="20.25" x14ac:dyDescent="0.2">
      <c r="B29" s="188">
        <v>711</v>
      </c>
      <c r="C29" s="170">
        <v>145</v>
      </c>
      <c r="D29" s="127" t="s">
        <v>122</v>
      </c>
      <c r="E29" s="17">
        <f t="shared" ref="E29:F29" si="3">SUM(E30:E31)</f>
        <v>0</v>
      </c>
      <c r="F29" s="17">
        <f t="shared" si="3"/>
        <v>0</v>
      </c>
      <c r="G29" s="17">
        <f>SUM(G30:G31)</f>
        <v>0</v>
      </c>
      <c r="H29" s="156" t="str">
        <f t="shared" ref="H29:H36" si="4">IF(ISERROR(+G29/E29*100),"",+G29/E29*100)</f>
        <v/>
      </c>
      <c r="L29" s="148"/>
      <c r="P29" s="148"/>
    </row>
    <row r="30" spans="2:16" ht="20.25" x14ac:dyDescent="0.2">
      <c r="B30" s="191">
        <v>7110</v>
      </c>
      <c r="C30" s="150">
        <v>146</v>
      </c>
      <c r="D30" s="129" t="s">
        <v>78</v>
      </c>
      <c r="E30" s="31"/>
      <c r="F30" s="31"/>
      <c r="G30" s="31"/>
      <c r="H30" s="16" t="str">
        <f t="shared" si="4"/>
        <v/>
      </c>
      <c r="L30" s="148"/>
      <c r="P30" s="148"/>
    </row>
    <row r="31" spans="2:16" ht="20.25" x14ac:dyDescent="0.2">
      <c r="B31" s="191">
        <v>7111</v>
      </c>
      <c r="C31" s="150">
        <v>147</v>
      </c>
      <c r="D31" s="129" t="s">
        <v>79</v>
      </c>
      <c r="E31" s="31"/>
      <c r="F31" s="31"/>
      <c r="G31" s="31"/>
      <c r="H31" s="16" t="str">
        <f t="shared" si="4"/>
        <v/>
      </c>
      <c r="L31" s="148"/>
      <c r="P31" s="148"/>
    </row>
    <row r="32" spans="2:16" ht="20.25" x14ac:dyDescent="0.2">
      <c r="B32" s="188">
        <v>712</v>
      </c>
      <c r="C32" s="170">
        <v>148</v>
      </c>
      <c r="D32" s="127" t="s">
        <v>20</v>
      </c>
      <c r="E32" s="17"/>
      <c r="F32" s="17"/>
      <c r="G32" s="17"/>
      <c r="H32" s="156" t="str">
        <f t="shared" si="4"/>
        <v/>
      </c>
      <c r="L32" s="148"/>
      <c r="P32" s="148"/>
    </row>
    <row r="33" spans="2:16" ht="20.25" x14ac:dyDescent="0.2">
      <c r="B33" s="188">
        <v>713</v>
      </c>
      <c r="C33" s="170">
        <v>149</v>
      </c>
      <c r="D33" s="127" t="s">
        <v>8</v>
      </c>
      <c r="E33" s="17"/>
      <c r="F33" s="17"/>
      <c r="G33" s="17"/>
      <c r="H33" s="156" t="str">
        <f t="shared" si="4"/>
        <v/>
      </c>
      <c r="L33" s="148"/>
      <c r="P33" s="148"/>
    </row>
    <row r="34" spans="2:16" ht="20.25" x14ac:dyDescent="0.2">
      <c r="B34" s="188">
        <v>714</v>
      </c>
      <c r="C34" s="170">
        <v>150</v>
      </c>
      <c r="D34" s="127" t="s">
        <v>121</v>
      </c>
      <c r="E34" s="17">
        <f t="shared" ref="E34:F34" si="5">SUM(E35:E36)</f>
        <v>0</v>
      </c>
      <c r="F34" s="17">
        <f t="shared" si="5"/>
        <v>0</v>
      </c>
      <c r="G34" s="17">
        <f>SUM(G35:G36)</f>
        <v>0</v>
      </c>
      <c r="H34" s="156" t="str">
        <f t="shared" si="4"/>
        <v/>
      </c>
      <c r="L34" s="148"/>
      <c r="P34" s="148"/>
    </row>
    <row r="35" spans="2:16" ht="20.25" x14ac:dyDescent="0.2">
      <c r="B35" s="191">
        <v>7140</v>
      </c>
      <c r="C35" s="150">
        <v>151</v>
      </c>
      <c r="D35" s="129" t="s">
        <v>80</v>
      </c>
      <c r="E35" s="31"/>
      <c r="F35" s="31"/>
      <c r="G35" s="31"/>
      <c r="H35" s="16" t="str">
        <f t="shared" si="4"/>
        <v/>
      </c>
      <c r="L35" s="148"/>
      <c r="P35" s="148"/>
    </row>
    <row r="36" spans="2:16" ht="20.25" x14ac:dyDescent="0.2">
      <c r="B36" s="191">
        <v>7141</v>
      </c>
      <c r="C36" s="150">
        <v>152</v>
      </c>
      <c r="D36" s="129" t="s">
        <v>9</v>
      </c>
      <c r="E36" s="31"/>
      <c r="F36" s="31"/>
      <c r="G36" s="31"/>
      <c r="H36" s="16" t="str">
        <f t="shared" si="4"/>
        <v/>
      </c>
      <c r="L36" s="148"/>
      <c r="P36" s="148"/>
    </row>
    <row r="37" spans="2:16" ht="20.25" x14ac:dyDescent="0.2">
      <c r="B37" s="189"/>
      <c r="C37" s="171"/>
      <c r="D37" s="128" t="s">
        <v>45</v>
      </c>
      <c r="E37" s="19"/>
      <c r="F37" s="19"/>
      <c r="G37" s="19"/>
      <c r="H37" s="89"/>
      <c r="L37" s="148"/>
      <c r="P37" s="148"/>
    </row>
    <row r="38" spans="2:16" ht="20.25" x14ac:dyDescent="0.2">
      <c r="B38" s="188">
        <v>72</v>
      </c>
      <c r="C38" s="170">
        <v>153</v>
      </c>
      <c r="D38" s="127" t="s">
        <v>124</v>
      </c>
      <c r="E38" s="17">
        <f>E40+E45+E48</f>
        <v>0</v>
      </c>
      <c r="F38" s="17">
        <f t="shared" ref="F38" si="6">F40+F45+F48</f>
        <v>0</v>
      </c>
      <c r="G38" s="17">
        <f>G40+G45+G48</f>
        <v>0</v>
      </c>
      <c r="H38" s="16" t="str">
        <f>IF(ISERROR(+G38/E38*100),"",+G38/E38*100)</f>
        <v/>
      </c>
      <c r="L38" s="148"/>
      <c r="P38" s="148"/>
    </row>
    <row r="39" spans="2:16" ht="20.25" x14ac:dyDescent="0.2">
      <c r="B39" s="189"/>
      <c r="C39" s="171"/>
      <c r="D39" s="128" t="s">
        <v>45</v>
      </c>
      <c r="E39" s="19"/>
      <c r="F39" s="19"/>
      <c r="G39" s="19"/>
      <c r="H39" s="16"/>
      <c r="L39" s="148"/>
      <c r="P39" s="148"/>
    </row>
    <row r="40" spans="2:16" ht="20.25" x14ac:dyDescent="0.2">
      <c r="B40" s="188">
        <v>720</v>
      </c>
      <c r="C40" s="170">
        <v>154</v>
      </c>
      <c r="D40" s="127" t="s">
        <v>126</v>
      </c>
      <c r="E40" s="17">
        <f>SUM(E41:E44)</f>
        <v>0</v>
      </c>
      <c r="F40" s="17">
        <f>SUM(F41:F44)</f>
        <v>0</v>
      </c>
      <c r="G40" s="17">
        <f>SUM(G41:G44)</f>
        <v>0</v>
      </c>
      <c r="H40" s="156" t="str">
        <f>IF(ISERROR(+G40/E40*100),"",+G40/E40*100)</f>
        <v/>
      </c>
      <c r="L40" s="148"/>
      <c r="P40" s="148"/>
    </row>
    <row r="41" spans="2:16" ht="20.25" x14ac:dyDescent="0.2">
      <c r="B41" s="191">
        <v>7200</v>
      </c>
      <c r="C41" s="150">
        <v>155</v>
      </c>
      <c r="D41" s="129" t="s">
        <v>81</v>
      </c>
      <c r="E41" s="31"/>
      <c r="F41" s="31"/>
      <c r="G41" s="31"/>
      <c r="H41" s="16" t="str">
        <f t="shared" ref="H41:H50" si="7">IF(ISERROR(+G41/E41*100),"",+G41/E41*100)</f>
        <v/>
      </c>
      <c r="L41" s="148"/>
      <c r="P41" s="148"/>
    </row>
    <row r="42" spans="2:16" ht="20.25" x14ac:dyDescent="0.2">
      <c r="B42" s="191">
        <v>7201</v>
      </c>
      <c r="C42" s="150">
        <v>156</v>
      </c>
      <c r="D42" s="129" t="s">
        <v>82</v>
      </c>
      <c r="E42" s="31"/>
      <c r="F42" s="31"/>
      <c r="G42" s="31"/>
      <c r="H42" s="16" t="str">
        <f t="shared" si="7"/>
        <v/>
      </c>
      <c r="L42" s="148"/>
      <c r="P42" s="148"/>
    </row>
    <row r="43" spans="2:16" ht="20.25" x14ac:dyDescent="0.2">
      <c r="B43" s="191">
        <v>7202</v>
      </c>
      <c r="C43" s="150">
        <v>157</v>
      </c>
      <c r="D43" s="129" t="s">
        <v>83</v>
      </c>
      <c r="E43" s="31"/>
      <c r="F43" s="31"/>
      <c r="G43" s="31"/>
      <c r="H43" s="16" t="str">
        <f t="shared" si="7"/>
        <v/>
      </c>
      <c r="L43" s="148"/>
      <c r="P43" s="148"/>
    </row>
    <row r="44" spans="2:16" ht="20.25" x14ac:dyDescent="0.2">
      <c r="B44" s="191">
        <v>7203</v>
      </c>
      <c r="C44" s="150">
        <v>158</v>
      </c>
      <c r="D44" s="129" t="s">
        <v>84</v>
      </c>
      <c r="E44" s="31"/>
      <c r="F44" s="31"/>
      <c r="G44" s="31"/>
      <c r="H44" s="16" t="str">
        <f t="shared" si="7"/>
        <v/>
      </c>
      <c r="L44" s="148"/>
      <c r="P44" s="148"/>
    </row>
    <row r="45" spans="2:16" ht="20.25" x14ac:dyDescent="0.2">
      <c r="B45" s="188">
        <v>721</v>
      </c>
      <c r="C45" s="170">
        <v>159</v>
      </c>
      <c r="D45" s="127" t="s">
        <v>125</v>
      </c>
      <c r="E45" s="17">
        <f>SUM(E46:E47)</f>
        <v>0</v>
      </c>
      <c r="F45" s="17">
        <f t="shared" ref="F45" si="8">SUM(F46:F47)</f>
        <v>0</v>
      </c>
      <c r="G45" s="17">
        <f>SUM(G46:G47)</f>
        <v>0</v>
      </c>
      <c r="H45" s="156" t="str">
        <f t="shared" si="7"/>
        <v/>
      </c>
      <c r="L45" s="148"/>
      <c r="P45" s="148"/>
    </row>
    <row r="46" spans="2:16" ht="20.25" x14ac:dyDescent="0.2">
      <c r="B46" s="191">
        <v>7210</v>
      </c>
      <c r="C46" s="150">
        <v>160</v>
      </c>
      <c r="D46" s="129" t="s">
        <v>85</v>
      </c>
      <c r="E46" s="31"/>
      <c r="F46" s="31"/>
      <c r="G46" s="31"/>
      <c r="H46" s="16" t="str">
        <f t="shared" si="7"/>
        <v/>
      </c>
      <c r="L46" s="148"/>
      <c r="P46" s="148"/>
    </row>
    <row r="47" spans="2:16" ht="20.25" x14ac:dyDescent="0.2">
      <c r="B47" s="191">
        <v>7211</v>
      </c>
      <c r="C47" s="150">
        <v>161</v>
      </c>
      <c r="D47" s="129" t="s">
        <v>86</v>
      </c>
      <c r="E47" s="31"/>
      <c r="F47" s="31"/>
      <c r="G47" s="31"/>
      <c r="H47" s="16" t="str">
        <f t="shared" si="7"/>
        <v/>
      </c>
      <c r="L47" s="148"/>
      <c r="P47" s="148"/>
    </row>
    <row r="48" spans="2:16" ht="20.25" x14ac:dyDescent="0.2">
      <c r="B48" s="188">
        <v>722</v>
      </c>
      <c r="C48" s="170">
        <v>162</v>
      </c>
      <c r="D48" s="127" t="s">
        <v>127</v>
      </c>
      <c r="E48" s="17">
        <f>SUM(E49:E51)</f>
        <v>0</v>
      </c>
      <c r="F48" s="17">
        <f t="shared" ref="F48:G48" si="9">SUM(F49:F51)</f>
        <v>0</v>
      </c>
      <c r="G48" s="17">
        <f t="shared" si="9"/>
        <v>0</v>
      </c>
      <c r="H48" s="156" t="str">
        <f t="shared" si="7"/>
        <v/>
      </c>
      <c r="L48" s="148"/>
      <c r="P48" s="148"/>
    </row>
    <row r="49" spans="2:16" ht="20.25" x14ac:dyDescent="0.2">
      <c r="B49" s="191">
        <v>7220</v>
      </c>
      <c r="C49" s="150">
        <v>163</v>
      </c>
      <c r="D49" s="129" t="s">
        <v>87</v>
      </c>
      <c r="E49" s="31"/>
      <c r="F49" s="31"/>
      <c r="G49" s="31"/>
      <c r="H49" s="16" t="str">
        <f t="shared" si="7"/>
        <v/>
      </c>
      <c r="L49" s="148"/>
      <c r="P49" s="148"/>
    </row>
    <row r="50" spans="2:16" ht="20.25" x14ac:dyDescent="0.2">
      <c r="B50" s="191">
        <v>7221</v>
      </c>
      <c r="C50" s="150">
        <v>164</v>
      </c>
      <c r="D50" s="129" t="s">
        <v>88</v>
      </c>
      <c r="E50" s="31"/>
      <c r="F50" s="31"/>
      <c r="G50" s="31"/>
      <c r="H50" s="16" t="str">
        <f t="shared" si="7"/>
        <v/>
      </c>
      <c r="L50" s="148"/>
      <c r="P50" s="148"/>
    </row>
    <row r="51" spans="2:16" ht="20.25" x14ac:dyDescent="0.2">
      <c r="B51" s="191">
        <v>7222</v>
      </c>
      <c r="C51" s="150">
        <v>165</v>
      </c>
      <c r="D51" s="129" t="s">
        <v>128</v>
      </c>
      <c r="E51" s="31"/>
      <c r="F51" s="31"/>
      <c r="G51" s="31"/>
      <c r="H51" s="16" t="str">
        <f t="shared" ref="H51" si="10">IF(ISERROR(+G51/E51*100),"",+G51/E51*100)</f>
        <v/>
      </c>
      <c r="L51" s="148"/>
      <c r="P51" s="148"/>
    </row>
    <row r="52" spans="2:16" ht="20.25" x14ac:dyDescent="0.2">
      <c r="B52" s="189"/>
      <c r="C52" s="171"/>
      <c r="D52" s="128" t="s">
        <v>45</v>
      </c>
      <c r="E52" s="19"/>
      <c r="F52" s="19"/>
      <c r="G52" s="19"/>
      <c r="H52" s="89"/>
      <c r="L52" s="148"/>
      <c r="P52" s="148"/>
    </row>
    <row r="53" spans="2:16" ht="20.25" x14ac:dyDescent="0.2">
      <c r="B53" s="188">
        <v>73</v>
      </c>
      <c r="C53" s="170">
        <v>166</v>
      </c>
      <c r="D53" s="127" t="s">
        <v>129</v>
      </c>
      <c r="E53" s="17">
        <f>E55+E56+E57</f>
        <v>0</v>
      </c>
      <c r="F53" s="17">
        <f>F55+F56+F57</f>
        <v>0</v>
      </c>
      <c r="G53" s="17">
        <f>G55+G56+G57</f>
        <v>0</v>
      </c>
      <c r="H53" s="156" t="str">
        <f>IF(ISERROR(+G53/E53*100),"",+G53/E53*100)</f>
        <v/>
      </c>
      <c r="L53" s="148"/>
      <c r="P53" s="148"/>
    </row>
    <row r="54" spans="2:16" ht="20.25" x14ac:dyDescent="0.2">
      <c r="B54" s="189"/>
      <c r="C54" s="171"/>
      <c r="D54" s="128" t="s">
        <v>45</v>
      </c>
      <c r="E54" s="19"/>
      <c r="F54" s="19"/>
      <c r="G54" s="19"/>
      <c r="H54" s="16"/>
      <c r="L54" s="148"/>
      <c r="P54" s="148"/>
    </row>
    <row r="55" spans="2:16" ht="20.25" x14ac:dyDescent="0.2">
      <c r="B55" s="188">
        <v>730</v>
      </c>
      <c r="C55" s="170">
        <v>167</v>
      </c>
      <c r="D55" s="127" t="s">
        <v>36</v>
      </c>
      <c r="E55" s="17"/>
      <c r="F55" s="17"/>
      <c r="G55" s="17"/>
      <c r="H55" s="156" t="str">
        <f>IF(ISERROR(+G55/E55*100),"",+G55/E55*100)</f>
        <v/>
      </c>
      <c r="L55" s="148"/>
      <c r="P55" s="148"/>
    </row>
    <row r="56" spans="2:16" ht="20.25" x14ac:dyDescent="0.2">
      <c r="B56" s="188">
        <v>731</v>
      </c>
      <c r="C56" s="170">
        <v>170</v>
      </c>
      <c r="D56" s="127" t="s">
        <v>37</v>
      </c>
      <c r="E56" s="17"/>
      <c r="F56" s="17"/>
      <c r="G56" s="17"/>
      <c r="H56" s="156" t="str">
        <f>IF(ISERROR(+G56/E56*100),"",+G56/E56*100)</f>
        <v/>
      </c>
      <c r="L56" s="148"/>
      <c r="P56" s="148"/>
    </row>
    <row r="57" spans="2:16" ht="20.25" x14ac:dyDescent="0.2">
      <c r="B57" s="188">
        <v>732</v>
      </c>
      <c r="C57" s="170">
        <v>175</v>
      </c>
      <c r="D57" s="127" t="s">
        <v>4</v>
      </c>
      <c r="E57" s="17"/>
      <c r="F57" s="17"/>
      <c r="G57" s="17"/>
      <c r="H57" s="156" t="str">
        <f>IF(ISERROR(+G57/E57*100),"",+G57/E57*100)</f>
        <v/>
      </c>
      <c r="L57" s="148"/>
      <c r="P57" s="148"/>
    </row>
    <row r="58" spans="2:16" ht="20.25" x14ac:dyDescent="0.2">
      <c r="B58" s="189"/>
      <c r="C58" s="150"/>
      <c r="D58" s="128" t="s">
        <v>45</v>
      </c>
      <c r="E58" s="19"/>
      <c r="F58" s="19"/>
      <c r="G58" s="19"/>
      <c r="H58" s="89"/>
      <c r="L58" s="148"/>
      <c r="P58" s="148"/>
    </row>
    <row r="59" spans="2:16" ht="20.25" x14ac:dyDescent="0.2">
      <c r="B59" s="188">
        <v>74</v>
      </c>
      <c r="C59" s="170">
        <v>176</v>
      </c>
      <c r="D59" s="127" t="s">
        <v>130</v>
      </c>
      <c r="E59" s="17">
        <f>E61+E68</f>
        <v>0</v>
      </c>
      <c r="F59" s="17">
        <f>F61+F68</f>
        <v>0</v>
      </c>
      <c r="G59" s="17">
        <f>G61+G68</f>
        <v>0</v>
      </c>
      <c r="H59" s="156" t="str">
        <f>IF(ISERROR(+G59/E59*100),"",+G59/E59*100)</f>
        <v/>
      </c>
      <c r="L59" s="148"/>
      <c r="P59" s="148"/>
    </row>
    <row r="60" spans="2:16" ht="20.25" x14ac:dyDescent="0.2">
      <c r="B60" s="189"/>
      <c r="C60" s="150"/>
      <c r="D60" s="128" t="s">
        <v>45</v>
      </c>
      <c r="E60" s="19"/>
      <c r="F60" s="19"/>
      <c r="G60" s="19"/>
      <c r="H60" s="89"/>
      <c r="L60" s="148"/>
      <c r="P60" s="148"/>
    </row>
    <row r="61" spans="2:16" ht="20.25" x14ac:dyDescent="0.2">
      <c r="B61" s="188">
        <v>740</v>
      </c>
      <c r="C61" s="170">
        <v>177</v>
      </c>
      <c r="D61" s="127" t="s">
        <v>131</v>
      </c>
      <c r="E61" s="17">
        <f>SUM(E62:E66)</f>
        <v>0</v>
      </c>
      <c r="F61" s="17">
        <f>SUM(F62:F66)</f>
        <v>0</v>
      </c>
      <c r="G61" s="17">
        <f>SUM(G62:G66)</f>
        <v>0</v>
      </c>
      <c r="H61" s="156" t="str">
        <f t="shared" ref="H61:H66" si="11">IF(ISERROR(+G61/E61*100),"",+G61/E61*100)</f>
        <v/>
      </c>
      <c r="L61" s="148"/>
      <c r="P61" s="148"/>
    </row>
    <row r="62" spans="2:16" ht="20.25" x14ac:dyDescent="0.2">
      <c r="B62" s="191">
        <v>7400</v>
      </c>
      <c r="C62" s="150">
        <v>178</v>
      </c>
      <c r="D62" s="129" t="s">
        <v>10</v>
      </c>
      <c r="E62" s="19"/>
      <c r="F62" s="19"/>
      <c r="G62" s="19"/>
      <c r="H62" s="16" t="str">
        <f t="shared" si="11"/>
        <v/>
      </c>
      <c r="L62" s="148"/>
      <c r="P62" s="148"/>
    </row>
    <row r="63" spans="2:16" ht="20.25" x14ac:dyDescent="0.2">
      <c r="B63" s="191">
        <v>7401</v>
      </c>
      <c r="C63" s="150">
        <v>179</v>
      </c>
      <c r="D63" s="129" t="s">
        <v>21</v>
      </c>
      <c r="E63" s="19"/>
      <c r="F63" s="19"/>
      <c r="G63" s="19"/>
      <c r="H63" s="16" t="str">
        <f t="shared" si="11"/>
        <v/>
      </c>
      <c r="L63" s="148"/>
      <c r="P63" s="148"/>
    </row>
    <row r="64" spans="2:16" ht="20.25" x14ac:dyDescent="0.2">
      <c r="B64" s="191">
        <v>7402</v>
      </c>
      <c r="C64" s="150">
        <v>180</v>
      </c>
      <c r="D64" s="129" t="s">
        <v>13</v>
      </c>
      <c r="E64" s="19"/>
      <c r="F64" s="19"/>
      <c r="G64" s="19"/>
      <c r="H64" s="16" t="str">
        <f t="shared" si="11"/>
        <v/>
      </c>
      <c r="L64" s="148"/>
      <c r="P64" s="148"/>
    </row>
    <row r="65" spans="2:16" ht="20.25" x14ac:dyDescent="0.2">
      <c r="B65" s="191">
        <v>7403</v>
      </c>
      <c r="C65" s="150">
        <v>181</v>
      </c>
      <c r="D65" s="129" t="s">
        <v>47</v>
      </c>
      <c r="E65" s="19"/>
      <c r="F65" s="19"/>
      <c r="G65" s="19"/>
      <c r="H65" s="16" t="str">
        <f t="shared" si="11"/>
        <v/>
      </c>
      <c r="L65" s="148"/>
      <c r="P65" s="148"/>
    </row>
    <row r="66" spans="2:16" ht="20.25" x14ac:dyDescent="0.2">
      <c r="B66" s="191">
        <v>7404</v>
      </c>
      <c r="C66" s="150">
        <v>182</v>
      </c>
      <c r="D66" s="129" t="s">
        <v>14</v>
      </c>
      <c r="E66" s="19"/>
      <c r="F66" s="19"/>
      <c r="G66" s="19"/>
      <c r="H66" s="16" t="str">
        <f t="shared" si="11"/>
        <v/>
      </c>
      <c r="L66" s="148"/>
      <c r="P66" s="148"/>
    </row>
    <row r="67" spans="2:16" ht="20.25" x14ac:dyDescent="0.2">
      <c r="B67" s="192"/>
      <c r="C67" s="153"/>
      <c r="D67" s="130"/>
      <c r="E67" s="20"/>
      <c r="F67" s="20"/>
      <c r="G67" s="20"/>
      <c r="H67" s="90"/>
      <c r="L67" s="148"/>
      <c r="P67" s="148"/>
    </row>
    <row r="68" spans="2:16" ht="20.25" x14ac:dyDescent="0.2">
      <c r="B68" s="188">
        <v>741</v>
      </c>
      <c r="C68" s="170">
        <v>183</v>
      </c>
      <c r="D68" s="127" t="s">
        <v>38</v>
      </c>
      <c r="E68" s="17">
        <f>SUM(E70:E77)</f>
        <v>0</v>
      </c>
      <c r="F68" s="17">
        <f t="shared" ref="F68:G68" si="12">SUM(F70:F77)</f>
        <v>0</v>
      </c>
      <c r="G68" s="17">
        <f t="shared" si="12"/>
        <v>0</v>
      </c>
      <c r="H68" s="156" t="str">
        <f>IF(ISERROR(+G68/E68*100),"",+G68/E68*100)</f>
        <v/>
      </c>
      <c r="L68" s="148"/>
      <c r="P68" s="149"/>
    </row>
    <row r="69" spans="2:16" ht="20.25" x14ac:dyDescent="0.2">
      <c r="B69" s="188"/>
      <c r="C69" s="170"/>
      <c r="D69" s="124" t="s">
        <v>138</v>
      </c>
      <c r="E69" s="151"/>
      <c r="F69" s="151"/>
      <c r="G69" s="151"/>
      <c r="H69" s="156"/>
      <c r="L69" s="148"/>
      <c r="P69" s="149"/>
    </row>
    <row r="70" spans="2:16" ht="40.5" x14ac:dyDescent="0.2">
      <c r="B70" s="191">
        <v>7410</v>
      </c>
      <c r="C70" s="150">
        <v>184</v>
      </c>
      <c r="D70" s="129" t="s">
        <v>89</v>
      </c>
      <c r="E70" s="19"/>
      <c r="F70" s="19"/>
      <c r="G70" s="19"/>
      <c r="H70" s="16" t="str">
        <f t="shared" ref="H70:H77" si="13">IF(ISERROR(+G70/E70*100),"",+G70/E70*100)</f>
        <v/>
      </c>
      <c r="L70" s="148"/>
      <c r="P70" s="149"/>
    </row>
    <row r="71" spans="2:16" ht="40.5" x14ac:dyDescent="0.2">
      <c r="B71" s="191">
        <v>7411</v>
      </c>
      <c r="C71" s="150">
        <v>185</v>
      </c>
      <c r="D71" s="129" t="s">
        <v>90</v>
      </c>
      <c r="E71" s="19"/>
      <c r="F71" s="19"/>
      <c r="G71" s="19"/>
      <c r="H71" s="16" t="str">
        <f t="shared" si="13"/>
        <v/>
      </c>
      <c r="L71" s="148"/>
      <c r="P71" s="149"/>
    </row>
    <row r="72" spans="2:16" ht="40.5" x14ac:dyDescent="0.2">
      <c r="B72" s="191">
        <v>7412</v>
      </c>
      <c r="C72" s="150">
        <v>186</v>
      </c>
      <c r="D72" s="154" t="s">
        <v>132</v>
      </c>
      <c r="E72" s="19"/>
      <c r="F72" s="19"/>
      <c r="G72" s="19"/>
      <c r="H72" s="16" t="str">
        <f t="shared" si="13"/>
        <v/>
      </c>
      <c r="L72" s="148"/>
      <c r="P72" s="149"/>
    </row>
    <row r="73" spans="2:16" ht="40.5" x14ac:dyDescent="0.2">
      <c r="B73" s="191">
        <v>7413</v>
      </c>
      <c r="C73" s="150">
        <v>187</v>
      </c>
      <c r="D73" s="154" t="s">
        <v>133</v>
      </c>
      <c r="E73" s="19"/>
      <c r="F73" s="19"/>
      <c r="G73" s="19"/>
      <c r="H73" s="16" t="str">
        <f t="shared" si="13"/>
        <v/>
      </c>
      <c r="L73" s="148"/>
      <c r="P73" s="149"/>
    </row>
    <row r="74" spans="2:16" ht="40.5" x14ac:dyDescent="0.2">
      <c r="B74" s="191">
        <v>7414</v>
      </c>
      <c r="C74" s="150">
        <v>188</v>
      </c>
      <c r="D74" s="154" t="s">
        <v>134</v>
      </c>
      <c r="E74" s="19"/>
      <c r="F74" s="19"/>
      <c r="G74" s="19"/>
      <c r="H74" s="16" t="str">
        <f t="shared" si="13"/>
        <v/>
      </c>
      <c r="L74" s="148"/>
      <c r="P74" s="149"/>
    </row>
    <row r="75" spans="2:16" ht="40.5" x14ac:dyDescent="0.2">
      <c r="B75" s="191">
        <v>7415</v>
      </c>
      <c r="C75" s="150">
        <v>189</v>
      </c>
      <c r="D75" s="154" t="s">
        <v>135</v>
      </c>
      <c r="E75" s="19"/>
      <c r="F75" s="19"/>
      <c r="G75" s="19"/>
      <c r="H75" s="16" t="str">
        <f t="shared" si="13"/>
        <v/>
      </c>
      <c r="L75" s="148"/>
      <c r="P75" s="149"/>
    </row>
    <row r="76" spans="2:16" ht="20.25" x14ac:dyDescent="0.2">
      <c r="B76" s="191">
        <v>7416</v>
      </c>
      <c r="C76" s="150">
        <v>190</v>
      </c>
      <c r="D76" s="154" t="s">
        <v>136</v>
      </c>
      <c r="E76" s="19"/>
      <c r="F76" s="19"/>
      <c r="G76" s="19"/>
      <c r="H76" s="16" t="str">
        <f t="shared" si="13"/>
        <v/>
      </c>
      <c r="L76" s="148"/>
      <c r="P76" s="149"/>
    </row>
    <row r="77" spans="2:16" ht="40.5" x14ac:dyDescent="0.2">
      <c r="B77" s="191">
        <v>7417</v>
      </c>
      <c r="C77" s="150">
        <v>191</v>
      </c>
      <c r="D77" s="154" t="s">
        <v>137</v>
      </c>
      <c r="E77" s="19"/>
      <c r="F77" s="19"/>
      <c r="G77" s="19"/>
      <c r="H77" s="16" t="str">
        <f t="shared" si="13"/>
        <v/>
      </c>
      <c r="L77" s="148"/>
      <c r="P77" s="149"/>
    </row>
    <row r="78" spans="2:16" ht="20.25" x14ac:dyDescent="0.2">
      <c r="B78" s="192"/>
      <c r="C78" s="153"/>
      <c r="D78" s="130" t="s">
        <v>45</v>
      </c>
      <c r="E78" s="20"/>
      <c r="F78" s="20"/>
      <c r="G78" s="20"/>
      <c r="H78" s="16"/>
      <c r="L78" s="148"/>
      <c r="P78" s="149"/>
    </row>
    <row r="79" spans="2:16" ht="20.25" x14ac:dyDescent="0.2">
      <c r="B79" s="188">
        <v>78</v>
      </c>
      <c r="C79" s="170">
        <v>192</v>
      </c>
      <c r="D79" s="127" t="s">
        <v>147</v>
      </c>
      <c r="E79" s="17">
        <f>SUM(E80:E88)</f>
        <v>0</v>
      </c>
      <c r="F79" s="17">
        <f t="shared" ref="F79:G79" si="14">SUM(F80:F88)</f>
        <v>0</v>
      </c>
      <c r="G79" s="17">
        <f t="shared" si="14"/>
        <v>0</v>
      </c>
      <c r="H79" s="156" t="str">
        <f>IF(ISERROR(+G79/E79*100),"",+G79/E79*100)</f>
        <v/>
      </c>
      <c r="L79" s="148"/>
      <c r="P79" s="149"/>
    </row>
    <row r="80" spans="2:16" ht="20.25" x14ac:dyDescent="0.2">
      <c r="B80" s="188">
        <v>780</v>
      </c>
      <c r="C80" s="170">
        <v>193</v>
      </c>
      <c r="D80" s="127" t="s">
        <v>139</v>
      </c>
      <c r="E80" s="151"/>
      <c r="F80" s="151"/>
      <c r="G80" s="151"/>
      <c r="H80" s="156" t="str">
        <f t="shared" ref="H80:H88" si="15">IF(ISERROR(+G80/E80*100),"",+G80/E80*100)</f>
        <v/>
      </c>
      <c r="L80" s="148"/>
      <c r="P80" s="149"/>
    </row>
    <row r="81" spans="2:16" ht="20.25" x14ac:dyDescent="0.2">
      <c r="B81" s="188">
        <v>781</v>
      </c>
      <c r="C81" s="170">
        <v>198</v>
      </c>
      <c r="D81" s="127" t="s">
        <v>140</v>
      </c>
      <c r="E81" s="151"/>
      <c r="F81" s="151"/>
      <c r="G81" s="151"/>
      <c r="H81" s="156" t="str">
        <f t="shared" si="15"/>
        <v/>
      </c>
      <c r="L81" s="148"/>
      <c r="P81" s="149"/>
    </row>
    <row r="82" spans="2:16" ht="20.25" x14ac:dyDescent="0.2">
      <c r="B82" s="188">
        <v>782</v>
      </c>
      <c r="C82" s="170">
        <v>204</v>
      </c>
      <c r="D82" s="127" t="s">
        <v>141</v>
      </c>
      <c r="E82" s="151"/>
      <c r="F82" s="151"/>
      <c r="G82" s="151"/>
      <c r="H82" s="156" t="str">
        <f t="shared" si="15"/>
        <v/>
      </c>
      <c r="L82" s="148"/>
      <c r="P82" s="149"/>
    </row>
    <row r="83" spans="2:16" ht="20.25" x14ac:dyDescent="0.2">
      <c r="B83" s="188">
        <v>783</v>
      </c>
      <c r="C83" s="170">
        <v>209</v>
      </c>
      <c r="D83" s="127" t="s">
        <v>142</v>
      </c>
      <c r="E83" s="151"/>
      <c r="F83" s="151"/>
      <c r="G83" s="151"/>
      <c r="H83" s="156" t="str">
        <f t="shared" si="15"/>
        <v/>
      </c>
      <c r="L83" s="148"/>
      <c r="P83" s="149"/>
    </row>
    <row r="84" spans="2:16" ht="20.25" x14ac:dyDescent="0.2">
      <c r="B84" s="188">
        <v>784</v>
      </c>
      <c r="C84" s="170">
        <v>210</v>
      </c>
      <c r="D84" s="127" t="s">
        <v>143</v>
      </c>
      <c r="E84" s="151"/>
      <c r="F84" s="151"/>
      <c r="G84" s="151"/>
      <c r="H84" s="156" t="str">
        <f t="shared" si="15"/>
        <v/>
      </c>
      <c r="L84" s="148"/>
      <c r="P84" s="149"/>
    </row>
    <row r="85" spans="2:16" ht="20.25" x14ac:dyDescent="0.2">
      <c r="B85" s="188">
        <v>785</v>
      </c>
      <c r="C85" s="170">
        <v>215</v>
      </c>
      <c r="D85" s="127" t="s">
        <v>145</v>
      </c>
      <c r="E85" s="151"/>
      <c r="F85" s="151"/>
      <c r="G85" s="151"/>
      <c r="H85" s="156" t="str">
        <f t="shared" si="15"/>
        <v/>
      </c>
      <c r="L85" s="148"/>
      <c r="P85" s="149"/>
    </row>
    <row r="86" spans="2:16" ht="20.25" x14ac:dyDescent="0.2">
      <c r="B86" s="188">
        <v>786</v>
      </c>
      <c r="C86" s="170">
        <v>218</v>
      </c>
      <c r="D86" s="127" t="s">
        <v>144</v>
      </c>
      <c r="E86" s="151"/>
      <c r="F86" s="151"/>
      <c r="G86" s="151"/>
      <c r="H86" s="156" t="str">
        <f t="shared" si="15"/>
        <v/>
      </c>
      <c r="L86" s="148"/>
      <c r="P86" s="149"/>
    </row>
    <row r="87" spans="2:16" ht="20.25" x14ac:dyDescent="0.2">
      <c r="B87" s="188">
        <v>787</v>
      </c>
      <c r="C87" s="170">
        <v>219</v>
      </c>
      <c r="D87" s="127" t="s">
        <v>91</v>
      </c>
      <c r="E87" s="151"/>
      <c r="F87" s="151"/>
      <c r="G87" s="151"/>
      <c r="H87" s="156" t="str">
        <f t="shared" si="15"/>
        <v/>
      </c>
      <c r="L87" s="148"/>
      <c r="P87" s="149"/>
    </row>
    <row r="88" spans="2:16" ht="20.25" x14ac:dyDescent="0.2">
      <c r="B88" s="188">
        <v>788</v>
      </c>
      <c r="C88" s="170">
        <v>220</v>
      </c>
      <c r="D88" s="127" t="s">
        <v>146</v>
      </c>
      <c r="E88" s="151"/>
      <c r="F88" s="151"/>
      <c r="G88" s="151"/>
      <c r="H88" s="156" t="str">
        <f t="shared" si="15"/>
        <v/>
      </c>
      <c r="L88" s="148"/>
      <c r="P88" s="149"/>
    </row>
    <row r="89" spans="2:16" ht="21" thickBot="1" x14ac:dyDescent="0.25">
      <c r="B89" s="193"/>
      <c r="C89" s="172"/>
      <c r="D89" s="131"/>
      <c r="E89" s="21"/>
      <c r="F89" s="21"/>
      <c r="G89" s="21"/>
      <c r="H89" s="91"/>
      <c r="L89" s="148"/>
      <c r="P89" s="149"/>
    </row>
    <row r="90" spans="2:16" ht="20.25" x14ac:dyDescent="0.2">
      <c r="B90" s="189"/>
      <c r="C90" s="171"/>
      <c r="D90" s="128"/>
      <c r="E90" s="19"/>
      <c r="F90" s="19"/>
      <c r="G90" s="19"/>
      <c r="H90" s="89"/>
      <c r="M90" s="45"/>
      <c r="N90" s="45"/>
      <c r="O90" s="45"/>
      <c r="P90" s="148"/>
    </row>
    <row r="91" spans="2:16" ht="20.25" x14ac:dyDescent="0.2">
      <c r="B91" s="187">
        <v>4</v>
      </c>
      <c r="C91" s="169">
        <v>221</v>
      </c>
      <c r="D91" s="132" t="s">
        <v>60</v>
      </c>
      <c r="E91" s="22">
        <f>E94+E127+E135+E137+E146</f>
        <v>0</v>
      </c>
      <c r="F91" s="22">
        <f>F94+F127+F135+F137+F146</f>
        <v>0</v>
      </c>
      <c r="G91" s="22">
        <f>G94+G127+G135+G137+G146</f>
        <v>0</v>
      </c>
      <c r="H91" s="12" t="str">
        <f>IF(ISERROR(+G91/E91*100),"",+G91/E91*100)</f>
        <v/>
      </c>
      <c r="P91" s="148"/>
    </row>
    <row r="92" spans="2:16" ht="20.25" x14ac:dyDescent="0.2">
      <c r="B92" s="188"/>
      <c r="C92" s="170"/>
      <c r="D92" s="133" t="s">
        <v>148</v>
      </c>
      <c r="E92" s="23"/>
      <c r="F92" s="23"/>
      <c r="G92" s="23"/>
      <c r="H92" s="92"/>
      <c r="P92" s="148"/>
    </row>
    <row r="93" spans="2:16" ht="20.25" x14ac:dyDescent="0.2">
      <c r="B93" s="189"/>
      <c r="C93" s="150"/>
      <c r="D93" s="128"/>
      <c r="E93" s="19"/>
      <c r="F93" s="19"/>
      <c r="G93" s="19"/>
      <c r="H93" s="89"/>
      <c r="P93" s="148"/>
    </row>
    <row r="94" spans="2:16" ht="20.25" x14ac:dyDescent="0.2">
      <c r="B94" s="188">
        <v>40</v>
      </c>
      <c r="C94" s="170">
        <v>222</v>
      </c>
      <c r="D94" s="127" t="s">
        <v>5</v>
      </c>
      <c r="E94" s="17">
        <f>E97+E105+E111+E122+E123+E125+E124</f>
        <v>0</v>
      </c>
      <c r="F94" s="17">
        <f>F97+F105+F111+F122+F123+F125+F124</f>
        <v>0</v>
      </c>
      <c r="G94" s="17">
        <f>G97+G105+G111+G122+G123+G125+G124</f>
        <v>0</v>
      </c>
      <c r="H94" s="156" t="str">
        <f>IF(ISERROR(+G94/E94*100),"",+G94/E94*100)</f>
        <v/>
      </c>
      <c r="P94" s="148"/>
    </row>
    <row r="95" spans="2:16" ht="20.25" x14ac:dyDescent="0.2">
      <c r="B95" s="189"/>
      <c r="C95" s="150"/>
      <c r="D95" s="133" t="s">
        <v>149</v>
      </c>
      <c r="E95" s="19"/>
      <c r="F95" s="19"/>
      <c r="G95" s="19"/>
      <c r="H95" s="89"/>
      <c r="P95" s="148"/>
    </row>
    <row r="96" spans="2:16" ht="20.25" x14ac:dyDescent="0.2">
      <c r="B96" s="189"/>
      <c r="C96" s="150"/>
      <c r="D96" s="128"/>
      <c r="E96" s="19"/>
      <c r="F96" s="19"/>
      <c r="G96" s="19"/>
      <c r="H96" s="89"/>
      <c r="P96" s="148"/>
    </row>
    <row r="97" spans="2:16" ht="20.25" x14ac:dyDescent="0.2">
      <c r="B97" s="188">
        <v>400</v>
      </c>
      <c r="C97" s="170">
        <v>223</v>
      </c>
      <c r="D97" s="127" t="s">
        <v>150</v>
      </c>
      <c r="E97" s="17">
        <f>SUM(E98:E104)</f>
        <v>0</v>
      </c>
      <c r="F97" s="17">
        <f t="shared" ref="F97:G97" si="16">SUM(F98:F104)</f>
        <v>0</v>
      </c>
      <c r="G97" s="17">
        <f t="shared" si="16"/>
        <v>0</v>
      </c>
      <c r="H97" s="156" t="str">
        <f t="shared" ref="H97:H124" si="17">IF(ISERROR(+G97/E97*100),"",+G97/E97*100)</f>
        <v/>
      </c>
      <c r="P97" s="148"/>
    </row>
    <row r="98" spans="2:16" ht="20.25" x14ac:dyDescent="0.2">
      <c r="B98" s="191">
        <v>4000</v>
      </c>
      <c r="C98" s="150">
        <v>224</v>
      </c>
      <c r="D98" s="129" t="s">
        <v>92</v>
      </c>
      <c r="E98" s="31"/>
      <c r="F98" s="31"/>
      <c r="G98" s="31"/>
      <c r="H98" s="16" t="str">
        <f t="shared" si="17"/>
        <v/>
      </c>
      <c r="P98" s="148"/>
    </row>
    <row r="99" spans="2:16" ht="20.25" x14ac:dyDescent="0.2">
      <c r="B99" s="191">
        <v>4001</v>
      </c>
      <c r="C99" s="150">
        <v>225</v>
      </c>
      <c r="D99" s="129" t="s">
        <v>93</v>
      </c>
      <c r="E99" s="31"/>
      <c r="F99" s="31"/>
      <c r="G99" s="31"/>
      <c r="H99" s="16" t="str">
        <f t="shared" si="17"/>
        <v/>
      </c>
      <c r="P99" s="148"/>
    </row>
    <row r="100" spans="2:16" ht="20.25" x14ac:dyDescent="0.2">
      <c r="B100" s="191">
        <v>4002</v>
      </c>
      <c r="C100" s="150">
        <v>226</v>
      </c>
      <c r="D100" s="129" t="s">
        <v>94</v>
      </c>
      <c r="E100" s="31"/>
      <c r="F100" s="31"/>
      <c r="G100" s="31"/>
      <c r="H100" s="16" t="str">
        <f t="shared" si="17"/>
        <v/>
      </c>
      <c r="P100" s="148"/>
    </row>
    <row r="101" spans="2:16" ht="20.25" x14ac:dyDescent="0.2">
      <c r="B101" s="191">
        <v>4003</v>
      </c>
      <c r="C101" s="150">
        <v>227</v>
      </c>
      <c r="D101" s="129" t="s">
        <v>95</v>
      </c>
      <c r="E101" s="31"/>
      <c r="F101" s="31"/>
      <c r="G101" s="31"/>
      <c r="H101" s="16" t="str">
        <f t="shared" si="17"/>
        <v/>
      </c>
      <c r="P101" s="148"/>
    </row>
    <row r="102" spans="2:16" ht="20.25" x14ac:dyDescent="0.2">
      <c r="B102" s="191">
        <v>4004</v>
      </c>
      <c r="C102" s="150">
        <v>228</v>
      </c>
      <c r="D102" s="129" t="s">
        <v>96</v>
      </c>
      <c r="E102" s="31"/>
      <c r="F102" s="31"/>
      <c r="G102" s="31"/>
      <c r="H102" s="16" t="str">
        <f t="shared" si="17"/>
        <v/>
      </c>
      <c r="P102" s="148"/>
    </row>
    <row r="103" spans="2:16" ht="20.25" x14ac:dyDescent="0.2">
      <c r="B103" s="191">
        <v>4005</v>
      </c>
      <c r="C103" s="150">
        <v>229</v>
      </c>
      <c r="D103" s="129" t="s">
        <v>97</v>
      </c>
      <c r="E103" s="31"/>
      <c r="F103" s="31"/>
      <c r="G103" s="31"/>
      <c r="H103" s="16" t="str">
        <f t="shared" si="17"/>
        <v/>
      </c>
      <c r="P103" s="148"/>
    </row>
    <row r="104" spans="2:16" ht="20.25" x14ac:dyDescent="0.2">
      <c r="B104" s="191">
        <v>4009</v>
      </c>
      <c r="C104" s="150">
        <v>230</v>
      </c>
      <c r="D104" s="129" t="s">
        <v>98</v>
      </c>
      <c r="E104" s="31"/>
      <c r="F104" s="31"/>
      <c r="G104" s="31"/>
      <c r="H104" s="16" t="str">
        <f t="shared" si="17"/>
        <v/>
      </c>
      <c r="P104" s="148"/>
    </row>
    <row r="105" spans="2:16" ht="20.25" x14ac:dyDescent="0.2">
      <c r="B105" s="188">
        <v>401</v>
      </c>
      <c r="C105" s="170">
        <v>231</v>
      </c>
      <c r="D105" s="127" t="s">
        <v>151</v>
      </c>
      <c r="E105" s="17">
        <f>SUM(E106:E110)</f>
        <v>0</v>
      </c>
      <c r="F105" s="17">
        <f t="shared" ref="F105" si="18">SUM(F106:F110)</f>
        <v>0</v>
      </c>
      <c r="G105" s="17">
        <f>SUM(G106:G110)</f>
        <v>0</v>
      </c>
      <c r="H105" s="156" t="str">
        <f t="shared" si="17"/>
        <v/>
      </c>
      <c r="P105" s="148"/>
    </row>
    <row r="106" spans="2:16" ht="20.25" x14ac:dyDescent="0.2">
      <c r="B106" s="191">
        <v>4010</v>
      </c>
      <c r="C106" s="150">
        <v>232</v>
      </c>
      <c r="D106" s="129" t="s">
        <v>99</v>
      </c>
      <c r="E106" s="31"/>
      <c r="F106" s="31"/>
      <c r="G106" s="31"/>
      <c r="H106" s="16" t="str">
        <f t="shared" si="17"/>
        <v/>
      </c>
      <c r="P106" s="148"/>
    </row>
    <row r="107" spans="2:16" ht="20.25" x14ac:dyDescent="0.2">
      <c r="B107" s="191">
        <v>4011</v>
      </c>
      <c r="C107" s="150">
        <v>233</v>
      </c>
      <c r="D107" s="129" t="s">
        <v>100</v>
      </c>
      <c r="E107" s="31"/>
      <c r="F107" s="31"/>
      <c r="G107" s="31"/>
      <c r="H107" s="16" t="str">
        <f t="shared" si="17"/>
        <v/>
      </c>
      <c r="P107" s="148"/>
    </row>
    <row r="108" spans="2:16" ht="20.25" x14ac:dyDescent="0.2">
      <c r="B108" s="191">
        <v>4012</v>
      </c>
      <c r="C108" s="150">
        <v>234</v>
      </c>
      <c r="D108" s="129" t="s">
        <v>101</v>
      </c>
      <c r="E108" s="31"/>
      <c r="F108" s="31"/>
      <c r="G108" s="31"/>
      <c r="H108" s="16" t="str">
        <f t="shared" si="17"/>
        <v/>
      </c>
      <c r="P108" s="148"/>
    </row>
    <row r="109" spans="2:16" ht="20.25" x14ac:dyDescent="0.2">
      <c r="B109" s="191">
        <v>4013</v>
      </c>
      <c r="C109" s="150">
        <v>235</v>
      </c>
      <c r="D109" s="129" t="s">
        <v>102</v>
      </c>
      <c r="E109" s="31"/>
      <c r="F109" s="31"/>
      <c r="G109" s="31"/>
      <c r="H109" s="16" t="str">
        <f t="shared" si="17"/>
        <v/>
      </c>
      <c r="P109" s="148"/>
    </row>
    <row r="110" spans="2:16" ht="20.25" x14ac:dyDescent="0.2">
      <c r="B110" s="191">
        <v>4015</v>
      </c>
      <c r="C110" s="150">
        <v>236</v>
      </c>
      <c r="D110" s="129" t="s">
        <v>103</v>
      </c>
      <c r="E110" s="31"/>
      <c r="F110" s="31"/>
      <c r="G110" s="31"/>
      <c r="H110" s="16" t="str">
        <f t="shared" si="17"/>
        <v/>
      </c>
      <c r="P110" s="148"/>
    </row>
    <row r="111" spans="2:16" ht="20.25" x14ac:dyDescent="0.2">
      <c r="B111" s="188">
        <v>402</v>
      </c>
      <c r="C111" s="170">
        <v>237</v>
      </c>
      <c r="D111" s="127" t="s">
        <v>152</v>
      </c>
      <c r="E111" s="17">
        <f>SUM(E112:E121)</f>
        <v>0</v>
      </c>
      <c r="F111" s="17">
        <f t="shared" ref="F111:G111" si="19">SUM(F112:F121)</f>
        <v>0</v>
      </c>
      <c r="G111" s="17">
        <f t="shared" si="19"/>
        <v>0</v>
      </c>
      <c r="H111" s="156" t="str">
        <f t="shared" si="17"/>
        <v/>
      </c>
      <c r="P111" s="148"/>
    </row>
    <row r="112" spans="2:16" ht="20.25" x14ac:dyDescent="0.2">
      <c r="B112" s="191">
        <v>4020</v>
      </c>
      <c r="C112" s="150">
        <v>238</v>
      </c>
      <c r="D112" s="129" t="s">
        <v>104</v>
      </c>
      <c r="E112" s="31"/>
      <c r="F112" s="31"/>
      <c r="G112" s="31"/>
      <c r="H112" s="16" t="str">
        <f t="shared" si="17"/>
        <v/>
      </c>
      <c r="P112" s="148"/>
    </row>
    <row r="113" spans="2:16" ht="20.25" x14ac:dyDescent="0.2">
      <c r="B113" s="191">
        <v>4021</v>
      </c>
      <c r="C113" s="150">
        <v>239</v>
      </c>
      <c r="D113" s="129" t="s">
        <v>105</v>
      </c>
      <c r="E113" s="31"/>
      <c r="F113" s="31"/>
      <c r="G113" s="31"/>
      <c r="H113" s="16" t="str">
        <f t="shared" si="17"/>
        <v/>
      </c>
      <c r="P113" s="148"/>
    </row>
    <row r="114" spans="2:16" ht="20.25" x14ac:dyDescent="0.2">
      <c r="B114" s="191">
        <v>4022</v>
      </c>
      <c r="C114" s="150">
        <v>240</v>
      </c>
      <c r="D114" s="129" t="s">
        <v>106</v>
      </c>
      <c r="E114" s="31"/>
      <c r="F114" s="31"/>
      <c r="G114" s="31"/>
      <c r="H114" s="16" t="str">
        <f t="shared" si="17"/>
        <v/>
      </c>
      <c r="P114" s="148"/>
    </row>
    <row r="115" spans="2:16" ht="20.25" x14ac:dyDescent="0.2">
      <c r="B115" s="191">
        <v>4023</v>
      </c>
      <c r="C115" s="150">
        <v>241</v>
      </c>
      <c r="D115" s="129" t="s">
        <v>107</v>
      </c>
      <c r="E115" s="31"/>
      <c r="F115" s="31"/>
      <c r="G115" s="31"/>
      <c r="H115" s="16" t="str">
        <f t="shared" si="17"/>
        <v/>
      </c>
      <c r="P115" s="148"/>
    </row>
    <row r="116" spans="2:16" ht="20.25" x14ac:dyDescent="0.2">
      <c r="B116" s="191">
        <v>4024</v>
      </c>
      <c r="C116" s="150">
        <v>242</v>
      </c>
      <c r="D116" s="129" t="s">
        <v>108</v>
      </c>
      <c r="E116" s="31"/>
      <c r="F116" s="31"/>
      <c r="G116" s="31"/>
      <c r="H116" s="16" t="str">
        <f t="shared" si="17"/>
        <v/>
      </c>
      <c r="P116" s="148"/>
    </row>
    <row r="117" spans="2:16" ht="20.25" x14ac:dyDescent="0.2">
      <c r="B117" s="191">
        <v>4025</v>
      </c>
      <c r="C117" s="150">
        <v>243</v>
      </c>
      <c r="D117" s="129" t="s">
        <v>109</v>
      </c>
      <c r="E117" s="31"/>
      <c r="F117" s="31"/>
      <c r="G117" s="31"/>
      <c r="H117" s="16" t="str">
        <f t="shared" si="17"/>
        <v/>
      </c>
      <c r="P117" s="148"/>
    </row>
    <row r="118" spans="2:16" ht="20.25" x14ac:dyDescent="0.2">
      <c r="B118" s="191">
        <v>4026</v>
      </c>
      <c r="C118" s="150">
        <v>244</v>
      </c>
      <c r="D118" s="129" t="s">
        <v>110</v>
      </c>
      <c r="E118" s="31"/>
      <c r="F118" s="31"/>
      <c r="G118" s="31"/>
      <c r="H118" s="16" t="str">
        <f t="shared" si="17"/>
        <v/>
      </c>
      <c r="P118" s="148"/>
    </row>
    <row r="119" spans="2:16" ht="20.25" x14ac:dyDescent="0.2">
      <c r="B119" s="191">
        <v>4027</v>
      </c>
      <c r="C119" s="150">
        <v>245</v>
      </c>
      <c r="D119" s="129" t="s">
        <v>111</v>
      </c>
      <c r="E119" s="31"/>
      <c r="F119" s="31"/>
      <c r="G119" s="31"/>
      <c r="H119" s="16" t="str">
        <f t="shared" si="17"/>
        <v/>
      </c>
      <c r="P119" s="148"/>
    </row>
    <row r="120" spans="2:16" ht="20.25" x14ac:dyDescent="0.2">
      <c r="B120" s="191">
        <v>4028</v>
      </c>
      <c r="C120" s="150">
        <v>246</v>
      </c>
      <c r="D120" s="129" t="s">
        <v>74</v>
      </c>
      <c r="E120" s="31"/>
      <c r="F120" s="31"/>
      <c r="G120" s="31"/>
      <c r="H120" s="16" t="str">
        <f t="shared" si="17"/>
        <v/>
      </c>
      <c r="P120" s="148"/>
    </row>
    <row r="121" spans="2:16" ht="20.25" x14ac:dyDescent="0.2">
      <c r="B121" s="191">
        <v>4029</v>
      </c>
      <c r="C121" s="150">
        <v>247</v>
      </c>
      <c r="D121" s="129" t="s">
        <v>112</v>
      </c>
      <c r="E121" s="31"/>
      <c r="F121" s="31"/>
      <c r="G121" s="31"/>
      <c r="H121" s="16" t="str">
        <f t="shared" si="17"/>
        <v/>
      </c>
      <c r="P121" s="148"/>
    </row>
    <row r="122" spans="2:16" ht="20.25" x14ac:dyDescent="0.2">
      <c r="B122" s="188">
        <v>403</v>
      </c>
      <c r="C122" s="170">
        <v>248</v>
      </c>
      <c r="D122" s="127" t="s">
        <v>22</v>
      </c>
      <c r="E122" s="17"/>
      <c r="F122" s="17"/>
      <c r="G122" s="17"/>
      <c r="H122" s="156" t="str">
        <f t="shared" si="17"/>
        <v/>
      </c>
      <c r="M122" s="25"/>
      <c r="N122" s="25"/>
      <c r="O122" s="25"/>
      <c r="P122" s="148"/>
    </row>
    <row r="123" spans="2:16" ht="20.25" x14ac:dyDescent="0.2">
      <c r="B123" s="188">
        <v>404</v>
      </c>
      <c r="C123" s="170">
        <v>254</v>
      </c>
      <c r="D123" s="127" t="s">
        <v>23</v>
      </c>
      <c r="E123" s="17"/>
      <c r="F123" s="17"/>
      <c r="G123" s="17"/>
      <c r="H123" s="156" t="str">
        <f t="shared" si="17"/>
        <v/>
      </c>
      <c r="P123" s="148"/>
    </row>
    <row r="124" spans="2:16" ht="40.5" x14ac:dyDescent="0.2">
      <c r="B124" s="188">
        <v>405</v>
      </c>
      <c r="C124" s="170">
        <v>932</v>
      </c>
      <c r="D124" s="127" t="s">
        <v>113</v>
      </c>
      <c r="E124" s="17"/>
      <c r="F124" s="17"/>
      <c r="G124" s="17"/>
      <c r="H124" s="156" t="str">
        <f t="shared" si="17"/>
        <v/>
      </c>
      <c r="P124" s="148"/>
    </row>
    <row r="125" spans="2:16" ht="20.25" x14ac:dyDescent="0.2">
      <c r="B125" s="188">
        <v>409</v>
      </c>
      <c r="C125" s="170">
        <v>260</v>
      </c>
      <c r="D125" s="127" t="s">
        <v>24</v>
      </c>
      <c r="E125" s="17"/>
      <c r="F125" s="17"/>
      <c r="G125" s="17"/>
      <c r="H125" s="156" t="str">
        <f t="shared" ref="H125" si="20">IF(ISERROR(+G125/E125*100),"",+G125/E125*100)</f>
        <v/>
      </c>
      <c r="P125" s="148"/>
    </row>
    <row r="126" spans="2:16" ht="20.25" x14ac:dyDescent="0.2">
      <c r="B126" s="191"/>
      <c r="C126" s="150"/>
      <c r="D126" s="129" t="s">
        <v>45</v>
      </c>
      <c r="E126" s="19"/>
      <c r="F126" s="19"/>
      <c r="G126" s="19"/>
      <c r="H126" s="89"/>
      <c r="P126" s="148"/>
    </row>
    <row r="127" spans="2:16" ht="20.25" x14ac:dyDescent="0.2">
      <c r="B127" s="188">
        <v>41</v>
      </c>
      <c r="C127" s="170">
        <v>266</v>
      </c>
      <c r="D127" s="127" t="s">
        <v>153</v>
      </c>
      <c r="E127" s="17">
        <f>E129+E130+E131+E132+E133</f>
        <v>0</v>
      </c>
      <c r="F127" s="17">
        <f>F129+F130+F131+F132+F133</f>
        <v>0</v>
      </c>
      <c r="G127" s="17">
        <f>G129+G130+G131+G132+G133</f>
        <v>0</v>
      </c>
      <c r="H127" s="156" t="str">
        <f>IF(ISERROR(+G127/E127*100),"",+G127/E127*100)</f>
        <v/>
      </c>
      <c r="P127" s="148"/>
    </row>
    <row r="128" spans="2:16" ht="20.25" x14ac:dyDescent="0.2">
      <c r="B128" s="191"/>
      <c r="C128" s="150"/>
      <c r="D128" s="129" t="s">
        <v>45</v>
      </c>
      <c r="E128" s="19"/>
      <c r="F128" s="19"/>
      <c r="G128" s="19"/>
      <c r="H128" s="89"/>
      <c r="P128" s="148"/>
    </row>
    <row r="129" spans="2:16" ht="20.25" x14ac:dyDescent="0.2">
      <c r="B129" s="188">
        <v>410</v>
      </c>
      <c r="C129" s="170">
        <v>267</v>
      </c>
      <c r="D129" s="127" t="s">
        <v>25</v>
      </c>
      <c r="E129" s="17"/>
      <c r="F129" s="17"/>
      <c r="G129" s="17"/>
      <c r="H129" s="156" t="str">
        <f>IF(ISERROR(+G129/E129*100),"",+G129/E129*100)</f>
        <v/>
      </c>
      <c r="P129" s="148"/>
    </row>
    <row r="130" spans="2:16" ht="20.25" x14ac:dyDescent="0.2">
      <c r="B130" s="188">
        <v>411</v>
      </c>
      <c r="C130" s="170">
        <v>271</v>
      </c>
      <c r="D130" s="127" t="s">
        <v>26</v>
      </c>
      <c r="E130" s="17"/>
      <c r="F130" s="17"/>
      <c r="G130" s="17"/>
      <c r="H130" s="156" t="str">
        <f>IF(ISERROR(+G130/E130*100),"",+G130/E130*100)</f>
        <v/>
      </c>
      <c r="P130" s="148"/>
    </row>
    <row r="131" spans="2:16" ht="20.25" x14ac:dyDescent="0.2">
      <c r="B131" s="188">
        <v>412</v>
      </c>
      <c r="C131" s="170">
        <v>281</v>
      </c>
      <c r="D131" s="127" t="s">
        <v>42</v>
      </c>
      <c r="E131" s="17"/>
      <c r="F131" s="17"/>
      <c r="G131" s="17"/>
      <c r="H131" s="156" t="str">
        <f>IF(ISERROR(+G131/E131*100),"",+G131/E131*100)</f>
        <v/>
      </c>
      <c r="P131" s="148"/>
    </row>
    <row r="132" spans="2:16" ht="20.25" x14ac:dyDescent="0.2">
      <c r="B132" s="188">
        <v>413</v>
      </c>
      <c r="C132" s="170">
        <v>282</v>
      </c>
      <c r="D132" s="127" t="s">
        <v>27</v>
      </c>
      <c r="E132" s="17"/>
      <c r="F132" s="17"/>
      <c r="G132" s="17"/>
      <c r="H132" s="156" t="str">
        <f>IF(ISERROR(+G132/E132*100),"",+G132/E132*100)</f>
        <v/>
      </c>
      <c r="M132" s="44"/>
      <c r="N132" s="44"/>
      <c r="P132" s="148"/>
    </row>
    <row r="133" spans="2:16" ht="20.25" x14ac:dyDescent="0.2">
      <c r="B133" s="188">
        <v>414</v>
      </c>
      <c r="C133" s="170">
        <v>290</v>
      </c>
      <c r="D133" s="127" t="s">
        <v>28</v>
      </c>
      <c r="E133" s="17"/>
      <c r="F133" s="17"/>
      <c r="G133" s="17"/>
      <c r="H133" s="156" t="str">
        <f>IF(ISERROR(+G133/E133*100),"",+G133/E133*100)</f>
        <v/>
      </c>
      <c r="M133" s="44"/>
      <c r="N133" s="44"/>
      <c r="P133" s="148"/>
    </row>
    <row r="134" spans="2:16" ht="20.25" x14ac:dyDescent="0.2">
      <c r="B134" s="189"/>
      <c r="C134" s="150"/>
      <c r="D134" s="129" t="s">
        <v>45</v>
      </c>
      <c r="E134" s="19"/>
      <c r="F134" s="19"/>
      <c r="G134" s="19"/>
      <c r="H134" s="89"/>
      <c r="M134" s="44"/>
      <c r="N134" s="44"/>
      <c r="P134" s="148"/>
    </row>
    <row r="135" spans="2:16" ht="20.25" x14ac:dyDescent="0.2">
      <c r="B135" s="188">
        <v>42</v>
      </c>
      <c r="C135" s="170">
        <v>295</v>
      </c>
      <c r="D135" s="127" t="s">
        <v>3</v>
      </c>
      <c r="E135" s="17"/>
      <c r="F135" s="17"/>
      <c r="G135" s="17"/>
      <c r="H135" s="156" t="str">
        <f>IF(ISERROR(+G135/E135*100),"",+G135/E135*100)</f>
        <v/>
      </c>
      <c r="M135" s="45"/>
      <c r="N135" s="45"/>
      <c r="P135" s="148"/>
    </row>
    <row r="136" spans="2:16" ht="20.25" x14ac:dyDescent="0.2">
      <c r="B136" s="189"/>
      <c r="C136" s="150"/>
      <c r="D136" s="128" t="s">
        <v>45</v>
      </c>
      <c r="E136" s="19"/>
      <c r="F136" s="19"/>
      <c r="G136" s="19"/>
      <c r="H136" s="89"/>
      <c r="M136" s="45"/>
      <c r="N136" s="45"/>
      <c r="P136" s="148"/>
    </row>
    <row r="137" spans="2:16" ht="20.25" x14ac:dyDescent="0.2">
      <c r="B137" s="188">
        <v>43</v>
      </c>
      <c r="C137" s="170">
        <v>907</v>
      </c>
      <c r="D137" s="127" t="s">
        <v>11</v>
      </c>
      <c r="E137" s="17">
        <f>E139+E140</f>
        <v>0</v>
      </c>
      <c r="F137" s="17">
        <f>F139+F140</f>
        <v>0</v>
      </c>
      <c r="G137" s="17">
        <f>G139+G140</f>
        <v>0</v>
      </c>
      <c r="H137" s="156" t="str">
        <f>IF(ISERROR(+G137/E137*100),"",+G137/E137*100)</f>
        <v/>
      </c>
      <c r="P137" s="148"/>
    </row>
    <row r="138" spans="2:16" ht="20.25" x14ac:dyDescent="0.2">
      <c r="B138" s="189"/>
      <c r="C138" s="150"/>
      <c r="D138" s="128" t="s">
        <v>45</v>
      </c>
      <c r="E138" s="19"/>
      <c r="F138" s="19"/>
      <c r="G138" s="19"/>
      <c r="H138" s="89"/>
      <c r="P138" s="148"/>
    </row>
    <row r="139" spans="2:16" ht="20.25" x14ac:dyDescent="0.2">
      <c r="B139" s="188">
        <v>431</v>
      </c>
      <c r="C139" s="170">
        <v>908</v>
      </c>
      <c r="D139" s="127" t="s">
        <v>29</v>
      </c>
      <c r="E139" s="17"/>
      <c r="F139" s="17"/>
      <c r="G139" s="17"/>
      <c r="H139" s="156" t="str">
        <f t="shared" ref="H139:H145" si="21">IF(ISERROR(+G139/E139*100),"",+G139/E139*100)</f>
        <v/>
      </c>
      <c r="P139" s="148"/>
    </row>
    <row r="140" spans="2:16" ht="20.25" x14ac:dyDescent="0.2">
      <c r="B140" s="188">
        <v>432</v>
      </c>
      <c r="C140" s="170">
        <v>916</v>
      </c>
      <c r="D140" s="127" t="s">
        <v>154</v>
      </c>
      <c r="E140" s="17">
        <f>SUM(E141:E144)</f>
        <v>0</v>
      </c>
      <c r="F140" s="17">
        <f>SUM(F141:F144)</f>
        <v>0</v>
      </c>
      <c r="G140" s="17">
        <f>SUM(G141:G144)</f>
        <v>0</v>
      </c>
      <c r="H140" s="156" t="str">
        <f>IF(ISERROR(+G140/E140*100),"",+G140/E140*100)</f>
        <v/>
      </c>
      <c r="P140" s="148"/>
    </row>
    <row r="141" spans="2:16" ht="20.25" x14ac:dyDescent="0.2">
      <c r="B141" s="191">
        <v>4320</v>
      </c>
      <c r="C141" s="150">
        <v>917</v>
      </c>
      <c r="D141" s="129" t="s">
        <v>15</v>
      </c>
      <c r="E141" s="19"/>
      <c r="F141" s="19"/>
      <c r="G141" s="19"/>
      <c r="H141" s="157" t="str">
        <f t="shared" si="21"/>
        <v/>
      </c>
      <c r="P141" s="148"/>
    </row>
    <row r="142" spans="2:16" ht="20.25" x14ac:dyDescent="0.2">
      <c r="B142" s="191">
        <v>4321</v>
      </c>
      <c r="C142" s="150">
        <v>918</v>
      </c>
      <c r="D142" s="129" t="s">
        <v>12</v>
      </c>
      <c r="E142" s="19"/>
      <c r="F142" s="19"/>
      <c r="G142" s="19"/>
      <c r="H142" s="157" t="str">
        <f>IF(ISERROR(+G142/E142*100),"",+G142/E142*100)</f>
        <v/>
      </c>
      <c r="P142" s="148"/>
    </row>
    <row r="143" spans="2:16" ht="20.25" x14ac:dyDescent="0.2">
      <c r="B143" s="191">
        <v>4322</v>
      </c>
      <c r="C143" s="150">
        <v>919</v>
      </c>
      <c r="D143" s="129" t="s">
        <v>16</v>
      </c>
      <c r="E143" s="19"/>
      <c r="F143" s="19"/>
      <c r="G143" s="19"/>
      <c r="H143" s="157" t="str">
        <f t="shared" si="21"/>
        <v/>
      </c>
      <c r="P143" s="148"/>
    </row>
    <row r="144" spans="2:16" s="25" customFormat="1" ht="20.25" x14ac:dyDescent="0.2">
      <c r="B144" s="191">
        <v>4323</v>
      </c>
      <c r="C144" s="150">
        <v>920</v>
      </c>
      <c r="D144" s="129" t="s">
        <v>17</v>
      </c>
      <c r="E144" s="19"/>
      <c r="F144" s="19"/>
      <c r="G144" s="19"/>
      <c r="H144" s="157" t="str">
        <f t="shared" si="21"/>
        <v/>
      </c>
      <c r="M144" s="1"/>
      <c r="N144" s="1"/>
      <c r="O144" s="1"/>
      <c r="P144" s="148"/>
    </row>
    <row r="145" spans="2:16" s="25" customFormat="1" ht="20.25" x14ac:dyDescent="0.2">
      <c r="B145" s="192"/>
      <c r="C145" s="153"/>
      <c r="D145" s="130" t="s">
        <v>45</v>
      </c>
      <c r="E145" s="20"/>
      <c r="F145" s="20"/>
      <c r="G145" s="20"/>
      <c r="H145" s="90" t="str">
        <f t="shared" si="21"/>
        <v/>
      </c>
      <c r="M145" s="1"/>
      <c r="N145" s="1"/>
      <c r="O145" s="1"/>
      <c r="P145" s="148"/>
    </row>
    <row r="146" spans="2:16" s="25" customFormat="1" ht="20.25" x14ac:dyDescent="0.2">
      <c r="B146" s="188">
        <v>45</v>
      </c>
      <c r="C146" s="170">
        <v>921</v>
      </c>
      <c r="D146" s="127" t="s">
        <v>0</v>
      </c>
      <c r="E146" s="17"/>
      <c r="F146" s="17"/>
      <c r="G146" s="17"/>
      <c r="H146" s="93" t="str">
        <f>IF(ISERROR(+G146/E146*100),"",+G146/E146*100)</f>
        <v/>
      </c>
      <c r="M146" s="1"/>
      <c r="N146" s="1"/>
      <c r="O146" s="1"/>
      <c r="P146" s="148"/>
    </row>
    <row r="147" spans="2:16" s="25" customFormat="1" ht="21" thickBot="1" x14ac:dyDescent="0.25">
      <c r="B147" s="51"/>
      <c r="C147" s="172"/>
      <c r="D147" s="131"/>
      <c r="E147" s="21"/>
      <c r="F147" s="21"/>
      <c r="G147" s="21"/>
      <c r="H147" s="91"/>
      <c r="M147" s="1"/>
      <c r="N147" s="1"/>
      <c r="O147" s="1"/>
      <c r="P147" s="148"/>
    </row>
    <row r="148" spans="2:16" ht="20.25" x14ac:dyDescent="0.2">
      <c r="B148" s="52"/>
      <c r="C148" s="173"/>
      <c r="D148" s="134"/>
      <c r="E148" s="24"/>
      <c r="F148" s="24"/>
      <c r="G148" s="24"/>
      <c r="H148" s="94"/>
      <c r="P148" s="148"/>
    </row>
    <row r="149" spans="2:16" ht="20.25" x14ac:dyDescent="0.2">
      <c r="B149" s="53"/>
      <c r="C149" s="174"/>
      <c r="D149" s="135" t="s">
        <v>68</v>
      </c>
      <c r="E149" s="26">
        <f>E16-E91</f>
        <v>0</v>
      </c>
      <c r="F149" s="26">
        <f>F16-F91</f>
        <v>0</v>
      </c>
      <c r="G149" s="26">
        <f>G16-G91</f>
        <v>0</v>
      </c>
      <c r="H149" s="95"/>
      <c r="P149" s="148"/>
    </row>
    <row r="150" spans="2:16" ht="20.25" x14ac:dyDescent="0.2">
      <c r="B150" s="53"/>
      <c r="C150" s="174"/>
      <c r="D150" s="135" t="s">
        <v>1</v>
      </c>
      <c r="E150" s="27"/>
      <c r="F150" s="27"/>
      <c r="G150" s="27"/>
      <c r="H150" s="95"/>
      <c r="P150" s="148"/>
    </row>
    <row r="151" spans="2:16" ht="20.25" x14ac:dyDescent="0.2">
      <c r="B151" s="54"/>
      <c r="C151" s="175"/>
      <c r="D151" s="135" t="s">
        <v>2</v>
      </c>
      <c r="E151" s="24"/>
      <c r="F151" s="24"/>
      <c r="G151" s="24"/>
      <c r="H151" s="94"/>
      <c r="P151" s="148"/>
    </row>
    <row r="152" spans="2:16" ht="21" thickBot="1" x14ac:dyDescent="0.25">
      <c r="B152" s="55"/>
      <c r="C152" s="176"/>
      <c r="D152" s="136"/>
      <c r="E152" s="28"/>
      <c r="F152" s="28"/>
      <c r="G152" s="28"/>
      <c r="H152" s="96"/>
      <c r="P152" s="148"/>
    </row>
    <row r="153" spans="2:16" s="44" customFormat="1" ht="21" thickTop="1" x14ac:dyDescent="0.2">
      <c r="B153" s="4"/>
      <c r="C153" s="177"/>
      <c r="D153" s="137"/>
      <c r="E153" s="5"/>
      <c r="F153" s="5"/>
      <c r="G153" s="5"/>
      <c r="H153" s="97"/>
      <c r="M153" s="1"/>
      <c r="N153" s="1"/>
      <c r="O153" s="1"/>
      <c r="P153" s="148"/>
    </row>
    <row r="154" spans="2:16" s="44" customFormat="1" ht="20.25" x14ac:dyDescent="0.2">
      <c r="B154" s="4"/>
      <c r="C154" s="177"/>
      <c r="D154" s="137"/>
      <c r="E154" s="5"/>
      <c r="F154" s="5"/>
      <c r="G154" s="5"/>
      <c r="H154" s="97"/>
      <c r="M154" s="1"/>
      <c r="N154" s="1"/>
      <c r="O154" s="1"/>
      <c r="P154" s="148"/>
    </row>
    <row r="155" spans="2:16" s="44" customFormat="1" ht="26.25" x14ac:dyDescent="0.2">
      <c r="B155" s="72" t="s">
        <v>158</v>
      </c>
      <c r="C155" s="165"/>
      <c r="D155" s="115"/>
      <c r="E155" s="73"/>
      <c r="F155" s="73"/>
      <c r="G155" s="73"/>
      <c r="H155" s="98"/>
      <c r="M155" s="1"/>
      <c r="N155" s="1"/>
      <c r="O155" s="1"/>
      <c r="P155" s="148"/>
    </row>
    <row r="156" spans="2:16" s="45" customFormat="1" ht="21" thickBot="1" x14ac:dyDescent="0.25">
      <c r="B156" s="30"/>
      <c r="C156" s="178"/>
      <c r="D156" s="138"/>
      <c r="E156" s="29"/>
      <c r="F156" s="29"/>
      <c r="G156" s="29"/>
      <c r="H156" s="99"/>
      <c r="M156" s="1"/>
      <c r="N156" s="1"/>
      <c r="O156" s="1"/>
      <c r="P156" s="148"/>
    </row>
    <row r="157" spans="2:16" s="45" customFormat="1" ht="40.5" x14ac:dyDescent="0.2">
      <c r="B157" s="46"/>
      <c r="C157" s="166"/>
      <c r="D157" s="117"/>
      <c r="E157" s="74" t="s">
        <v>43</v>
      </c>
      <c r="F157" s="78" t="s">
        <v>19</v>
      </c>
      <c r="G157" s="62" t="s">
        <v>53</v>
      </c>
      <c r="H157" s="82" t="s">
        <v>54</v>
      </c>
      <c r="M157" s="1"/>
      <c r="N157" s="1"/>
      <c r="O157" s="1"/>
      <c r="P157" s="148"/>
    </row>
    <row r="158" spans="2:16" ht="23.25" x14ac:dyDescent="0.2">
      <c r="B158" s="47"/>
      <c r="C158" s="167"/>
      <c r="D158" s="118" t="s">
        <v>44</v>
      </c>
      <c r="E158" s="75" t="s">
        <v>6</v>
      </c>
      <c r="F158" s="79" t="s">
        <v>50</v>
      </c>
      <c r="G158" s="63" t="s">
        <v>50</v>
      </c>
      <c r="H158" s="83" t="s">
        <v>55</v>
      </c>
      <c r="P158" s="148"/>
    </row>
    <row r="159" spans="2:16" ht="20.25" x14ac:dyDescent="0.2">
      <c r="B159" s="47"/>
      <c r="C159" s="167"/>
      <c r="D159" s="119"/>
      <c r="E159" s="75" t="s">
        <v>7</v>
      </c>
      <c r="F159" s="79" t="s">
        <v>51</v>
      </c>
      <c r="G159" s="63" t="s">
        <v>56</v>
      </c>
      <c r="H159" s="83" t="s">
        <v>57</v>
      </c>
      <c r="P159" s="148"/>
    </row>
    <row r="160" spans="2:16" ht="20.25" x14ac:dyDescent="0.2">
      <c r="B160" s="48"/>
      <c r="C160" s="49"/>
      <c r="D160" s="120"/>
      <c r="E160" s="76">
        <v>2020</v>
      </c>
      <c r="F160" s="80">
        <v>2020</v>
      </c>
      <c r="G160" s="64">
        <v>2020</v>
      </c>
      <c r="H160" s="84">
        <v>2020</v>
      </c>
      <c r="P160" s="148"/>
    </row>
    <row r="161" spans="2:16" ht="21" thickBot="1" x14ac:dyDescent="0.25">
      <c r="B161" s="60" t="s">
        <v>70</v>
      </c>
      <c r="C161" s="61" t="s">
        <v>114</v>
      </c>
      <c r="D161" s="121" t="s">
        <v>71</v>
      </c>
      <c r="E161" s="77" t="s">
        <v>48</v>
      </c>
      <c r="F161" s="81" t="s">
        <v>49</v>
      </c>
      <c r="G161" s="65" t="s">
        <v>58</v>
      </c>
      <c r="H161" s="85" t="s">
        <v>73</v>
      </c>
      <c r="P161" s="148"/>
    </row>
    <row r="162" spans="2:16" ht="20.25" x14ac:dyDescent="0.2">
      <c r="B162" s="50"/>
      <c r="C162" s="168"/>
      <c r="D162" s="122"/>
      <c r="E162" s="9"/>
      <c r="F162" s="9"/>
      <c r="G162" s="9"/>
      <c r="H162" s="100"/>
      <c r="P162" s="148"/>
    </row>
    <row r="163" spans="2:16" ht="20.25" x14ac:dyDescent="0.2">
      <c r="B163" s="187">
        <v>75</v>
      </c>
      <c r="C163" s="169">
        <v>301</v>
      </c>
      <c r="D163" s="132" t="s">
        <v>61</v>
      </c>
      <c r="E163" s="22">
        <f>E165+E166+E167+E168</f>
        <v>0</v>
      </c>
      <c r="F163" s="22">
        <f t="shared" ref="F163:G163" si="22">F165+F166+F167+F168</f>
        <v>0</v>
      </c>
      <c r="G163" s="22">
        <f t="shared" si="22"/>
        <v>0</v>
      </c>
      <c r="H163" s="12" t="str">
        <f>IF(ISERROR(+G163/E163*100),"",+G163/E163*100)</f>
        <v/>
      </c>
      <c r="P163" s="148"/>
    </row>
    <row r="164" spans="2:16" ht="20.25" x14ac:dyDescent="0.2">
      <c r="B164" s="188"/>
      <c r="C164" s="179"/>
      <c r="D164" s="133" t="s">
        <v>159</v>
      </c>
      <c r="E164" s="23"/>
      <c r="F164" s="23"/>
      <c r="G164" s="23"/>
      <c r="H164" s="92"/>
      <c r="P164" s="148"/>
    </row>
    <row r="165" spans="2:16" ht="20.25" x14ac:dyDescent="0.2">
      <c r="B165" s="191">
        <v>750</v>
      </c>
      <c r="C165" s="150">
        <v>302</v>
      </c>
      <c r="D165" s="129" t="s">
        <v>39</v>
      </c>
      <c r="E165" s="31"/>
      <c r="F165" s="31"/>
      <c r="G165" s="31"/>
      <c r="H165" s="16" t="str">
        <f>IF(ISERROR(+G165/E165*100),"",+G165/E165*100)</f>
        <v/>
      </c>
      <c r="P165" s="148"/>
    </row>
    <row r="166" spans="2:16" ht="20.25" x14ac:dyDescent="0.2">
      <c r="B166" s="191">
        <v>751</v>
      </c>
      <c r="C166" s="150">
        <v>313</v>
      </c>
      <c r="D166" s="129" t="s">
        <v>40</v>
      </c>
      <c r="E166" s="31"/>
      <c r="F166" s="31"/>
      <c r="G166" s="31"/>
      <c r="H166" s="16" t="str">
        <f>IF(ISERROR(+G166/E166*100),"",+G166/E166*100)</f>
        <v/>
      </c>
      <c r="P166" s="148"/>
    </row>
    <row r="167" spans="2:16" ht="20.25" x14ac:dyDescent="0.2">
      <c r="B167" s="191">
        <v>752</v>
      </c>
      <c r="C167" s="150">
        <v>319</v>
      </c>
      <c r="D167" s="129" t="s">
        <v>41</v>
      </c>
      <c r="E167" s="31"/>
      <c r="F167" s="31"/>
      <c r="G167" s="31"/>
      <c r="H167" s="16" t="str">
        <f>IF(ISERROR(+G167/E167*100),"",+G167/E167*100)</f>
        <v/>
      </c>
      <c r="P167" s="148"/>
    </row>
    <row r="168" spans="2:16" ht="20.25" x14ac:dyDescent="0.2">
      <c r="B168" s="195">
        <v>753</v>
      </c>
      <c r="C168" s="153">
        <v>320</v>
      </c>
      <c r="D168" s="200" t="s">
        <v>160</v>
      </c>
      <c r="E168" s="155"/>
      <c r="F168" s="155"/>
      <c r="G168" s="155"/>
      <c r="H168" s="152" t="str">
        <f>IF(ISERROR(+G168/E168*100),"",+G168/E168*100)</f>
        <v/>
      </c>
      <c r="P168" s="148"/>
    </row>
    <row r="169" spans="2:16" ht="21" thickBot="1" x14ac:dyDescent="0.25">
      <c r="B169" s="192"/>
      <c r="C169" s="153"/>
      <c r="D169" s="130"/>
      <c r="E169" s="32"/>
      <c r="F169" s="32"/>
      <c r="G169" s="32"/>
      <c r="H169" s="101"/>
      <c r="P169" s="148"/>
    </row>
    <row r="170" spans="2:16" ht="21" thickTop="1" x14ac:dyDescent="0.2">
      <c r="B170" s="196"/>
      <c r="C170" s="180"/>
      <c r="D170" s="139"/>
      <c r="E170" s="33"/>
      <c r="F170" s="33"/>
      <c r="G170" s="33"/>
      <c r="H170" s="102"/>
      <c r="P170" s="148"/>
    </row>
    <row r="171" spans="2:16" ht="20.25" x14ac:dyDescent="0.2">
      <c r="B171" s="187">
        <v>44</v>
      </c>
      <c r="C171" s="169">
        <v>321</v>
      </c>
      <c r="D171" s="132" t="s">
        <v>62</v>
      </c>
      <c r="E171" s="22">
        <f>E173+E174+E175+E176+E177</f>
        <v>0</v>
      </c>
      <c r="F171" s="22">
        <f t="shared" ref="F171:G171" si="23">F173+F174+F175+F176+F177</f>
        <v>0</v>
      </c>
      <c r="G171" s="22">
        <f t="shared" si="23"/>
        <v>0</v>
      </c>
      <c r="H171" s="12" t="str">
        <f>IF(ISERROR(+G171/E171*100),"",+G171/E171*100)</f>
        <v/>
      </c>
      <c r="P171" s="148"/>
    </row>
    <row r="172" spans="2:16" s="25" customFormat="1" ht="20.25" x14ac:dyDescent="0.2">
      <c r="B172" s="188"/>
      <c r="C172" s="170"/>
      <c r="D172" s="133" t="s">
        <v>161</v>
      </c>
      <c r="E172" s="23"/>
      <c r="F172" s="23"/>
      <c r="G172" s="23"/>
      <c r="H172" s="92"/>
      <c r="L172" s="1"/>
      <c r="M172" s="1"/>
      <c r="N172" s="1"/>
      <c r="O172" s="1"/>
      <c r="P172" s="148"/>
    </row>
    <row r="173" spans="2:16" ht="20.25" x14ac:dyDescent="0.2">
      <c r="B173" s="197">
        <v>440</v>
      </c>
      <c r="C173" s="150">
        <v>322</v>
      </c>
      <c r="D173" s="129" t="s">
        <v>52</v>
      </c>
      <c r="E173" s="31"/>
      <c r="F173" s="31"/>
      <c r="G173" s="31"/>
      <c r="H173" s="16" t="str">
        <f>IF(ISERROR(+G173/E173*100),"",+G173/E173*100)</f>
        <v/>
      </c>
      <c r="P173" s="148"/>
    </row>
    <row r="174" spans="2:16" ht="20.25" x14ac:dyDescent="0.2">
      <c r="B174" s="197">
        <v>441</v>
      </c>
      <c r="C174" s="150">
        <v>333</v>
      </c>
      <c r="D174" s="129" t="s">
        <v>162</v>
      </c>
      <c r="E174" s="31"/>
      <c r="F174" s="31"/>
      <c r="G174" s="31"/>
      <c r="H174" s="16" t="str">
        <f>IF(ISERROR(+G174/E174*100),"",+G174/E174*100)</f>
        <v/>
      </c>
      <c r="P174" s="148"/>
    </row>
    <row r="175" spans="2:16" ht="20.25" x14ac:dyDescent="0.2">
      <c r="B175" s="197">
        <v>442</v>
      </c>
      <c r="C175" s="150">
        <v>340</v>
      </c>
      <c r="D175" s="129" t="s">
        <v>30</v>
      </c>
      <c r="E175" s="31"/>
      <c r="F175" s="31"/>
      <c r="G175" s="31"/>
      <c r="H175" s="16" t="str">
        <f>IF(ISERROR(+G175/E175*100),"",+G175/E175*100)</f>
        <v/>
      </c>
      <c r="P175" s="148"/>
    </row>
    <row r="176" spans="2:16" ht="40.5" x14ac:dyDescent="0.2">
      <c r="B176" s="197">
        <v>443</v>
      </c>
      <c r="C176" s="150">
        <v>344</v>
      </c>
      <c r="D176" s="129" t="s">
        <v>31</v>
      </c>
      <c r="E176" s="31"/>
      <c r="F176" s="31"/>
      <c r="G176" s="31"/>
      <c r="H176" s="16" t="str">
        <f>IF(ISERROR(+G176/E176*100),"",+G176/E176*100)</f>
        <v/>
      </c>
      <c r="P176" s="148"/>
    </row>
    <row r="177" spans="2:16" ht="20.25" x14ac:dyDescent="0.2">
      <c r="B177" s="198">
        <v>444</v>
      </c>
      <c r="C177" s="153">
        <v>347</v>
      </c>
      <c r="D177" s="154" t="s">
        <v>163</v>
      </c>
      <c r="E177" s="155"/>
      <c r="F177" s="155"/>
      <c r="G177" s="155"/>
      <c r="H177" s="152" t="str">
        <f>IF(ISERROR(+G177/E177*100),"",+G177/E177*100)</f>
        <v/>
      </c>
      <c r="P177" s="148"/>
    </row>
    <row r="178" spans="2:16" ht="21" thickBot="1" x14ac:dyDescent="0.25">
      <c r="B178" s="51"/>
      <c r="C178" s="172"/>
      <c r="D178" s="131"/>
      <c r="E178" s="34"/>
      <c r="F178" s="34"/>
      <c r="G178" s="34"/>
      <c r="H178" s="103"/>
      <c r="P178" s="148"/>
    </row>
    <row r="179" spans="2:16" ht="20.25" x14ac:dyDescent="0.2">
      <c r="B179" s="52"/>
      <c r="C179" s="173"/>
      <c r="D179" s="134"/>
      <c r="E179" s="35"/>
      <c r="F179" s="35"/>
      <c r="G179" s="35"/>
      <c r="H179" s="104"/>
      <c r="P179" s="148"/>
    </row>
    <row r="180" spans="2:16" ht="40.5" x14ac:dyDescent="0.2">
      <c r="B180" s="53"/>
      <c r="C180" s="174"/>
      <c r="D180" s="135" t="s">
        <v>63</v>
      </c>
      <c r="E180" s="26">
        <f>E163-E171</f>
        <v>0</v>
      </c>
      <c r="F180" s="26">
        <f>F163-F171</f>
        <v>0</v>
      </c>
      <c r="G180" s="26">
        <f>G163-G171</f>
        <v>0</v>
      </c>
      <c r="H180" s="95"/>
      <c r="P180" s="148"/>
    </row>
    <row r="181" spans="2:16" ht="21" thickBot="1" x14ac:dyDescent="0.25">
      <c r="B181" s="56"/>
      <c r="C181" s="181"/>
      <c r="D181" s="140"/>
      <c r="E181" s="36"/>
      <c r="F181" s="36"/>
      <c r="G181" s="36"/>
      <c r="H181" s="105"/>
      <c r="P181" s="148"/>
    </row>
    <row r="182" spans="2:16" s="44" customFormat="1" ht="20.25" x14ac:dyDescent="0.2">
      <c r="B182" s="4"/>
      <c r="C182" s="177"/>
      <c r="D182" s="137"/>
      <c r="E182" s="5"/>
      <c r="F182" s="5"/>
      <c r="G182" s="5"/>
      <c r="H182" s="97"/>
      <c r="L182" s="1"/>
      <c r="M182" s="1"/>
      <c r="N182" s="1"/>
      <c r="O182" s="1"/>
      <c r="P182" s="148"/>
    </row>
    <row r="183" spans="2:16" s="44" customFormat="1" ht="20.25" x14ac:dyDescent="0.2">
      <c r="B183" s="4"/>
      <c r="C183" s="177"/>
      <c r="D183" s="137"/>
      <c r="E183" s="5"/>
      <c r="F183" s="5"/>
      <c r="G183" s="5"/>
      <c r="H183" s="97"/>
      <c r="L183" s="1"/>
      <c r="M183" s="1"/>
      <c r="N183" s="1"/>
      <c r="O183" s="1"/>
      <c r="P183" s="148"/>
    </row>
    <row r="184" spans="2:16" s="44" customFormat="1" ht="26.25" x14ac:dyDescent="0.2">
      <c r="B184" s="72" t="s">
        <v>155</v>
      </c>
      <c r="C184" s="165"/>
      <c r="D184" s="115"/>
      <c r="E184" s="73"/>
      <c r="F184" s="73"/>
      <c r="G184" s="73"/>
      <c r="H184" s="98"/>
      <c r="L184" s="1"/>
      <c r="M184" s="1"/>
      <c r="N184" s="1"/>
      <c r="O184" s="1"/>
      <c r="P184" s="148"/>
    </row>
    <row r="185" spans="2:16" s="45" customFormat="1" ht="21" thickBot="1" x14ac:dyDescent="0.25">
      <c r="B185" s="30"/>
      <c r="C185" s="178"/>
      <c r="D185" s="138"/>
      <c r="E185" s="29"/>
      <c r="F185" s="29"/>
      <c r="G185" s="29"/>
      <c r="H185" s="99"/>
      <c r="L185" s="1"/>
      <c r="M185" s="1"/>
      <c r="N185" s="1"/>
      <c r="O185" s="1"/>
      <c r="P185" s="148"/>
    </row>
    <row r="186" spans="2:16" s="45" customFormat="1" ht="40.5" x14ac:dyDescent="0.2">
      <c r="B186" s="46"/>
      <c r="C186" s="166"/>
      <c r="D186" s="117"/>
      <c r="E186" s="74" t="s">
        <v>43</v>
      </c>
      <c r="F186" s="78" t="s">
        <v>19</v>
      </c>
      <c r="G186" s="62" t="s">
        <v>53</v>
      </c>
      <c r="H186" s="82" t="s">
        <v>54</v>
      </c>
      <c r="L186" s="1"/>
      <c r="M186" s="1"/>
      <c r="N186" s="1"/>
      <c r="O186" s="1"/>
      <c r="P186" s="148"/>
    </row>
    <row r="187" spans="2:16" ht="23.25" x14ac:dyDescent="0.2">
      <c r="B187" s="47"/>
      <c r="C187" s="167"/>
      <c r="D187" s="118" t="s">
        <v>44</v>
      </c>
      <c r="E187" s="75" t="s">
        <v>6</v>
      </c>
      <c r="F187" s="79" t="s">
        <v>50</v>
      </c>
      <c r="G187" s="63" t="s">
        <v>50</v>
      </c>
      <c r="H187" s="83" t="s">
        <v>55</v>
      </c>
      <c r="P187" s="148"/>
    </row>
    <row r="188" spans="2:16" ht="20.25" x14ac:dyDescent="0.2">
      <c r="B188" s="47"/>
      <c r="C188" s="167"/>
      <c r="D188" s="119"/>
      <c r="E188" s="75" t="s">
        <v>7</v>
      </c>
      <c r="F188" s="79" t="s">
        <v>51</v>
      </c>
      <c r="G188" s="63" t="s">
        <v>56</v>
      </c>
      <c r="H188" s="83" t="s">
        <v>57</v>
      </c>
      <c r="P188" s="148"/>
    </row>
    <row r="189" spans="2:16" ht="20.25" x14ac:dyDescent="0.2">
      <c r="B189" s="48"/>
      <c r="C189" s="49"/>
      <c r="D189" s="120"/>
      <c r="E189" s="76">
        <v>2020</v>
      </c>
      <c r="F189" s="80">
        <v>2020</v>
      </c>
      <c r="G189" s="64">
        <v>2020</v>
      </c>
      <c r="H189" s="84">
        <v>2020</v>
      </c>
      <c r="P189" s="148"/>
    </row>
    <row r="190" spans="2:16" ht="21" thickBot="1" x14ac:dyDescent="0.25">
      <c r="B190" s="60" t="s">
        <v>70</v>
      </c>
      <c r="C190" s="61" t="s">
        <v>114</v>
      </c>
      <c r="D190" s="121" t="s">
        <v>71</v>
      </c>
      <c r="E190" s="77" t="s">
        <v>48</v>
      </c>
      <c r="F190" s="81" t="s">
        <v>49</v>
      </c>
      <c r="G190" s="65" t="s">
        <v>58</v>
      </c>
      <c r="H190" s="85" t="s">
        <v>73</v>
      </c>
      <c r="P190" s="148"/>
    </row>
    <row r="191" spans="2:16" ht="20.25" x14ac:dyDescent="0.2">
      <c r="B191" s="50"/>
      <c r="C191" s="168"/>
      <c r="D191" s="122"/>
      <c r="E191" s="9"/>
      <c r="F191" s="9"/>
      <c r="G191" s="9"/>
      <c r="H191" s="100"/>
      <c r="P191" s="148"/>
    </row>
    <row r="192" spans="2:16" ht="20.25" x14ac:dyDescent="0.2">
      <c r="B192" s="187">
        <v>50</v>
      </c>
      <c r="C192" s="169">
        <v>351</v>
      </c>
      <c r="D192" s="132" t="s">
        <v>64</v>
      </c>
      <c r="E192" s="22">
        <f>E194+E195</f>
        <v>0</v>
      </c>
      <c r="F192" s="22">
        <f>F194+F195</f>
        <v>0</v>
      </c>
      <c r="G192" s="22">
        <f>G194+G195</f>
        <v>0</v>
      </c>
      <c r="H192" s="12" t="str">
        <f>IF(ISERROR(+G192/E192*100),"",+G192/E192*100)</f>
        <v/>
      </c>
      <c r="P192" s="148"/>
    </row>
    <row r="193" spans="2:16" ht="20.25" x14ac:dyDescent="0.2">
      <c r="B193" s="188"/>
      <c r="C193" s="170"/>
      <c r="D193" s="133" t="s">
        <v>156</v>
      </c>
      <c r="E193" s="23"/>
      <c r="F193" s="23"/>
      <c r="G193" s="23"/>
      <c r="H193" s="92"/>
      <c r="P193" s="148"/>
    </row>
    <row r="194" spans="2:16" ht="20.25" x14ac:dyDescent="0.2">
      <c r="B194" s="188">
        <v>500</v>
      </c>
      <c r="C194" s="170">
        <v>352</v>
      </c>
      <c r="D194" s="127" t="s">
        <v>32</v>
      </c>
      <c r="E194" s="17"/>
      <c r="F194" s="17"/>
      <c r="G194" s="17"/>
      <c r="H194" s="16" t="str">
        <f>IF(ISERROR(+G194/E194*100),"",+G194/E194*100)</f>
        <v/>
      </c>
      <c r="P194" s="148"/>
    </row>
    <row r="195" spans="2:16" ht="20.25" x14ac:dyDescent="0.2">
      <c r="B195" s="188">
        <v>501</v>
      </c>
      <c r="C195" s="170">
        <v>358</v>
      </c>
      <c r="D195" s="127" t="s">
        <v>33</v>
      </c>
      <c r="E195" s="17"/>
      <c r="F195" s="17"/>
      <c r="G195" s="17"/>
      <c r="H195" s="16" t="str">
        <f>IF(ISERROR(+G195/E195*100),"",+G195/E195*100)</f>
        <v/>
      </c>
      <c r="P195" s="148"/>
    </row>
    <row r="196" spans="2:16" ht="21" thickBot="1" x14ac:dyDescent="0.25">
      <c r="B196" s="199"/>
      <c r="C196" s="182"/>
      <c r="D196" s="141"/>
      <c r="E196" s="37"/>
      <c r="F196" s="37"/>
      <c r="G196" s="37"/>
      <c r="H196" s="106"/>
      <c r="P196" s="148"/>
    </row>
    <row r="197" spans="2:16" ht="21" thickTop="1" x14ac:dyDescent="0.2">
      <c r="B197" s="194"/>
      <c r="C197" s="183"/>
      <c r="D197" s="122"/>
      <c r="E197" s="38"/>
      <c r="F197" s="38"/>
      <c r="G197" s="38"/>
      <c r="H197" s="107"/>
      <c r="P197" s="148"/>
    </row>
    <row r="198" spans="2:16" ht="20.25" x14ac:dyDescent="0.2">
      <c r="B198" s="187">
        <v>55</v>
      </c>
      <c r="C198" s="169">
        <v>364</v>
      </c>
      <c r="D198" s="132" t="s">
        <v>65</v>
      </c>
      <c r="E198" s="22">
        <f>E200+E201</f>
        <v>0</v>
      </c>
      <c r="F198" s="22">
        <f>F200+F201</f>
        <v>0</v>
      </c>
      <c r="G198" s="22">
        <f>G200+G201</f>
        <v>0</v>
      </c>
      <c r="H198" s="12" t="str">
        <f>IF(ISERROR(+G198/E198*100),"",+G198/E198*100)</f>
        <v/>
      </c>
      <c r="P198" s="148"/>
    </row>
    <row r="199" spans="2:16" ht="20.25" x14ac:dyDescent="0.2">
      <c r="B199" s="188"/>
      <c r="C199" s="170"/>
      <c r="D199" s="133" t="s">
        <v>157</v>
      </c>
      <c r="E199" s="23"/>
      <c r="F199" s="23"/>
      <c r="G199" s="23"/>
      <c r="H199" s="92"/>
      <c r="P199" s="148"/>
    </row>
    <row r="200" spans="2:16" ht="20.25" x14ac:dyDescent="0.2">
      <c r="B200" s="188">
        <v>550</v>
      </c>
      <c r="C200" s="170">
        <v>365</v>
      </c>
      <c r="D200" s="127" t="s">
        <v>34</v>
      </c>
      <c r="E200" s="17"/>
      <c r="F200" s="17"/>
      <c r="G200" s="17"/>
      <c r="H200" s="16" t="str">
        <f>IF(ISERROR(+G200/E200*100),"",+G200/E200*100)</f>
        <v/>
      </c>
      <c r="P200" s="148"/>
    </row>
    <row r="201" spans="2:16" ht="20.25" x14ac:dyDescent="0.2">
      <c r="B201" s="188">
        <v>551</v>
      </c>
      <c r="C201" s="170">
        <v>371</v>
      </c>
      <c r="D201" s="127" t="s">
        <v>35</v>
      </c>
      <c r="E201" s="17"/>
      <c r="F201" s="17"/>
      <c r="G201" s="17"/>
      <c r="H201" s="16" t="str">
        <f>IF(ISERROR(+G201/E201*100),"",+G201/E201*100)</f>
        <v/>
      </c>
      <c r="P201" s="148"/>
    </row>
    <row r="202" spans="2:16" ht="21" thickBot="1" x14ac:dyDescent="0.25">
      <c r="B202" s="51"/>
      <c r="C202" s="172"/>
      <c r="D202" s="131"/>
      <c r="E202" s="34"/>
      <c r="F202" s="34"/>
      <c r="G202" s="34"/>
      <c r="H202" s="103"/>
      <c r="P202" s="148"/>
    </row>
    <row r="203" spans="2:16" ht="20.25" x14ac:dyDescent="0.2">
      <c r="B203" s="57"/>
      <c r="C203" s="184"/>
      <c r="D203" s="142"/>
      <c r="E203" s="39"/>
      <c r="F203" s="39"/>
      <c r="G203" s="39"/>
      <c r="H203" s="108"/>
      <c r="P203" s="148"/>
    </row>
    <row r="204" spans="2:16" ht="20.25" x14ac:dyDescent="0.2">
      <c r="B204" s="53"/>
      <c r="C204" s="174"/>
      <c r="D204" s="135" t="s">
        <v>66</v>
      </c>
      <c r="E204" s="26">
        <f>+E192-E198</f>
        <v>0</v>
      </c>
      <c r="F204" s="26">
        <f>+F192-F198</f>
        <v>0</v>
      </c>
      <c r="G204" s="26">
        <f>+G192-G198</f>
        <v>0</v>
      </c>
      <c r="H204" s="95"/>
      <c r="P204" s="148"/>
    </row>
    <row r="205" spans="2:16" ht="21" thickBot="1" x14ac:dyDescent="0.25">
      <c r="B205" s="55"/>
      <c r="C205" s="176"/>
      <c r="D205" s="136"/>
      <c r="E205" s="40"/>
      <c r="F205" s="40"/>
      <c r="G205" s="40"/>
      <c r="H205" s="109"/>
      <c r="P205" s="148"/>
    </row>
    <row r="206" spans="2:16" ht="21" thickTop="1" x14ac:dyDescent="0.2">
      <c r="B206" s="58"/>
      <c r="C206" s="185"/>
      <c r="D206" s="143"/>
      <c r="E206" s="41"/>
      <c r="F206" s="41"/>
      <c r="G206" s="41"/>
      <c r="H206" s="110"/>
      <c r="P206" s="148"/>
    </row>
    <row r="207" spans="2:16" ht="20.25" x14ac:dyDescent="0.2">
      <c r="B207" s="53"/>
      <c r="C207" s="174"/>
      <c r="D207" s="135" t="s">
        <v>67</v>
      </c>
      <c r="E207" s="26">
        <f>E16+E163+E192-E91-E171-E198</f>
        <v>0</v>
      </c>
      <c r="F207" s="26">
        <f>F16+F163+F192-F91-F171-F198</f>
        <v>0</v>
      </c>
      <c r="G207" s="26">
        <f>G16+G163+G192-G91-G171-G198</f>
        <v>0</v>
      </c>
      <c r="H207" s="95"/>
      <c r="P207" s="148"/>
    </row>
    <row r="208" spans="2:16" ht="20.25" x14ac:dyDescent="0.2">
      <c r="B208" s="53"/>
      <c r="C208" s="174"/>
      <c r="D208" s="144" t="s">
        <v>46</v>
      </c>
      <c r="E208" s="27"/>
      <c r="F208" s="27"/>
      <c r="G208" s="27"/>
      <c r="H208" s="95"/>
      <c r="P208" s="148"/>
    </row>
    <row r="209" spans="2:16" ht="21" thickBot="1" x14ac:dyDescent="0.25">
      <c r="B209" s="55"/>
      <c r="C209" s="176"/>
      <c r="D209" s="136"/>
      <c r="E209" s="40"/>
      <c r="F209" s="40"/>
      <c r="G209" s="40"/>
      <c r="H209" s="109"/>
      <c r="P209" s="148"/>
    </row>
    <row r="210" spans="2:16" ht="21" thickTop="1" x14ac:dyDescent="0.2">
      <c r="B210" s="58"/>
      <c r="C210" s="185"/>
      <c r="D210" s="143"/>
      <c r="E210" s="41"/>
      <c r="F210" s="41"/>
      <c r="G210" s="41"/>
      <c r="H210" s="110"/>
      <c r="P210" s="148"/>
    </row>
    <row r="211" spans="2:16" ht="20.25" x14ac:dyDescent="0.2">
      <c r="B211" s="53"/>
      <c r="C211" s="174"/>
      <c r="D211" s="135" t="s">
        <v>69</v>
      </c>
      <c r="E211" s="26">
        <f>E180+E192-E198-E207</f>
        <v>0</v>
      </c>
      <c r="F211" s="26">
        <f>F180+F192-F198-F207</f>
        <v>0</v>
      </c>
      <c r="G211" s="26">
        <f>G180+G192-G198-G207</f>
        <v>0</v>
      </c>
      <c r="H211" s="95"/>
      <c r="P211" s="148"/>
    </row>
    <row r="212" spans="2:16" ht="21" thickBot="1" x14ac:dyDescent="0.25">
      <c r="B212" s="59"/>
      <c r="C212" s="186"/>
      <c r="D212" s="145"/>
      <c r="E212" s="42"/>
      <c r="F212" s="42"/>
      <c r="G212" s="42"/>
      <c r="H212" s="43"/>
      <c r="P212" s="148"/>
    </row>
    <row r="213" spans="2:16" ht="20.25" x14ac:dyDescent="0.2">
      <c r="P213" s="148"/>
    </row>
    <row r="214" spans="2:16" ht="20.25" x14ac:dyDescent="0.2">
      <c r="P214" s="148"/>
    </row>
    <row r="215" spans="2:16" ht="20.25" x14ac:dyDescent="0.2">
      <c r="P215" s="148"/>
    </row>
    <row r="216" spans="2:16" ht="20.25" x14ac:dyDescent="0.2">
      <c r="P216" s="148"/>
    </row>
    <row r="217" spans="2:16" ht="20.25" x14ac:dyDescent="0.2">
      <c r="P217" s="148"/>
    </row>
    <row r="218" spans="2:16" ht="20.25" x14ac:dyDescent="0.2">
      <c r="P218" s="148"/>
    </row>
  </sheetData>
  <phoneticPr fontId="0" type="noConversion"/>
  <pageMargins left="0.55118110236220474" right="0.43307086614173229" top="0.6692913385826772" bottom="0.6692913385826772" header="0.47244094488188981" footer="0.47244094488188981"/>
  <pageSetup paperSize="9" scale="4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polletno poročilo 2020</vt:lpstr>
      <vt:lpstr>'polletno poročilo 2020'!Print_Area</vt:lpstr>
    </vt:vector>
  </TitlesOfParts>
  <Company>MFRS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MF15006</dc:creator>
  <cp:lastModifiedBy>Administrator</cp:lastModifiedBy>
  <cp:lastPrinted>2015-07-28T12:40:44Z</cp:lastPrinted>
  <dcterms:created xsi:type="dcterms:W3CDTF">2002-08-28T06:48:44Z</dcterms:created>
  <dcterms:modified xsi:type="dcterms:W3CDTF">2020-03-05T12:40:37Z</dcterms:modified>
</cp:coreProperties>
</file>