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sebno\KovscaM10\Documents\NOVO 2021-2022\MEJE RAZREDOV,OZMD,ZNESKI-2022,2023\"/>
    </mc:Choice>
  </mc:AlternateContent>
  <xr:revisionPtr revIDLastSave="0" documentId="13_ncr:1_{C8E762BC-17E0-4E3E-BB92-32F059F1366B}" xr6:coauthVersionLast="47" xr6:coauthVersionMax="47" xr10:uidLastSave="{00000000-0000-0000-0000-000000000000}"/>
  <bookViews>
    <workbookView xWindow="-120" yWindow="-120" windowWidth="25440" windowHeight="15390" xr2:uid="{DCA03F51-09B4-4A89-B734-D69EF67CB615}"/>
  </bookViews>
  <sheets>
    <sheet name="OZMD 465,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Q28" i="1"/>
  <c r="Q27" i="1"/>
  <c r="L29" i="1"/>
  <c r="L28" i="1"/>
  <c r="L27" i="1"/>
  <c r="G29" i="1"/>
  <c r="G28" i="1"/>
  <c r="G27" i="1"/>
  <c r="B29" i="1"/>
  <c r="B28" i="1"/>
  <c r="B27" i="1"/>
  <c r="L7" i="1"/>
  <c r="L8" i="1" s="1"/>
  <c r="L9" i="1" s="1"/>
  <c r="L10" i="1" s="1"/>
  <c r="G7" i="1"/>
  <c r="G9" i="1" s="1"/>
  <c r="G10" i="1" s="1"/>
  <c r="G11" i="1" s="1"/>
  <c r="G8" i="1"/>
  <c r="G12" i="1" s="1"/>
  <c r="G13" i="1" s="1"/>
  <c r="G14" i="1" s="1"/>
  <c r="Q26" i="1"/>
  <c r="R26" i="1" s="1"/>
  <c r="G34" i="1"/>
  <c r="H34" i="1" s="1"/>
  <c r="G33" i="1"/>
  <c r="H33" i="1" s="1"/>
  <c r="H32" i="1"/>
  <c r="H30" i="1"/>
  <c r="G26" i="1"/>
  <c r="H26" i="1" s="1"/>
  <c r="C26" i="1"/>
  <c r="Q34" i="1"/>
  <c r="R34" i="1" s="1"/>
  <c r="Q33" i="1"/>
  <c r="R33" i="1" s="1"/>
  <c r="R32" i="1"/>
  <c r="R30" i="1"/>
  <c r="L34" i="1"/>
  <c r="M34" i="1" s="1"/>
  <c r="L33" i="1"/>
  <c r="M33" i="1" s="1"/>
  <c r="M32" i="1"/>
  <c r="M30" i="1"/>
  <c r="I30" i="1" l="1"/>
  <c r="S30" i="1"/>
  <c r="C29" i="1"/>
  <c r="C28" i="1"/>
  <c r="C27" i="1"/>
  <c r="D27" i="1" s="1"/>
  <c r="H29" i="1"/>
  <c r="I29" i="1" s="1"/>
  <c r="N30" i="1"/>
  <c r="B34" i="1"/>
  <c r="C34" i="1" s="1"/>
  <c r="B33" i="1"/>
  <c r="C33" i="1" s="1"/>
  <c r="C32" i="1"/>
  <c r="C30" i="1"/>
  <c r="M11" i="1"/>
  <c r="H15" i="1"/>
  <c r="C15" i="1"/>
  <c r="L15" i="1"/>
  <c r="M15" i="1" s="1"/>
  <c r="L14" i="1"/>
  <c r="M14" i="1" s="1"/>
  <c r="M13" i="1"/>
  <c r="H8" i="1"/>
  <c r="G19" i="1"/>
  <c r="H19" i="1" s="1"/>
  <c r="G18" i="1"/>
  <c r="H18" i="1" s="1"/>
  <c r="H17" i="1"/>
  <c r="H7" i="1"/>
  <c r="C8" i="1"/>
  <c r="C17" i="1"/>
  <c r="B19" i="1"/>
  <c r="C19" i="1" s="1"/>
  <c r="B18" i="1"/>
  <c r="C18" i="1" s="1"/>
  <c r="B14" i="1"/>
  <c r="C14" i="1" s="1"/>
  <c r="B13" i="1"/>
  <c r="C13" i="1" s="1"/>
  <c r="B12" i="1"/>
  <c r="C12" i="1" s="1"/>
  <c r="C7" i="1"/>
  <c r="B11" i="1"/>
  <c r="C11" i="1" s="1"/>
  <c r="B10" i="1"/>
  <c r="C10" i="1" s="1"/>
  <c r="B9" i="1"/>
  <c r="C9" i="1" s="1"/>
  <c r="R27" i="1" l="1"/>
  <c r="S27" i="1" s="1"/>
  <c r="D29" i="1"/>
  <c r="D28" i="1"/>
  <c r="H28" i="1"/>
  <c r="I28" i="1" s="1"/>
  <c r="H27" i="1"/>
  <c r="I27" i="1" s="1"/>
  <c r="D15" i="1"/>
  <c r="N11" i="1"/>
  <c r="H9" i="1"/>
  <c r="I9" i="1" s="1"/>
  <c r="I15" i="1"/>
  <c r="D30" i="1"/>
  <c r="D9" i="1"/>
  <c r="D12" i="1"/>
  <c r="D10" i="1"/>
  <c r="D13" i="1"/>
  <c r="D11" i="1"/>
  <c r="D14" i="1"/>
  <c r="R28" i="1" l="1"/>
  <c r="S28" i="1" s="1"/>
  <c r="R29" i="1"/>
  <c r="S29" i="1" s="1"/>
  <c r="M7" i="1"/>
  <c r="L26" i="1"/>
  <c r="M26" i="1" s="1"/>
  <c r="H12" i="1"/>
  <c r="I12" i="1" s="1"/>
  <c r="H14" i="1"/>
  <c r="I14" i="1" s="1"/>
  <c r="H11" i="1"/>
  <c r="I11" i="1" s="1"/>
  <c r="H10" i="1"/>
  <c r="I10" i="1" s="1"/>
  <c r="H13" i="1"/>
  <c r="I13" i="1" s="1"/>
  <c r="M9" i="1" l="1"/>
  <c r="N9" i="1" s="1"/>
  <c r="M28" i="1"/>
  <c r="N28" i="1" s="1"/>
  <c r="M8" i="1"/>
  <c r="N8" i="1" s="1"/>
  <c r="M27" i="1"/>
  <c r="N27" i="1" s="1"/>
  <c r="M10" i="1"/>
  <c r="N10" i="1" s="1"/>
  <c r="M29" i="1"/>
  <c r="N29" i="1" s="1"/>
</calcChain>
</file>

<file path=xl/sharedStrings.xml><?xml version="1.0" encoding="utf-8"?>
<sst xmlns="http://schemas.openxmlformats.org/spreadsheetml/2006/main" count="109" uniqueCount="27">
  <si>
    <t>OZMD</t>
  </si>
  <si>
    <t>Ponder</t>
  </si>
  <si>
    <t>Cenzus</t>
  </si>
  <si>
    <t>Samska oseba</t>
  </si>
  <si>
    <t>Brezposelne osebe</t>
  </si>
  <si>
    <t>1 starš + 1 otrok</t>
  </si>
  <si>
    <t>1 starš + 2 otroka</t>
  </si>
  <si>
    <t>1 starš + 3 otroci</t>
  </si>
  <si>
    <t>2 starša + 1 otrok</t>
  </si>
  <si>
    <t>2 starša + 2 otroka</t>
  </si>
  <si>
    <t>2 starša + 3 otroci</t>
  </si>
  <si>
    <t>1 otrok</t>
  </si>
  <si>
    <t>Dodatek za enostarševske otroke:</t>
  </si>
  <si>
    <t>2 otroka</t>
  </si>
  <si>
    <t>3 otroci</t>
  </si>
  <si>
    <t>Enostarševski otroci</t>
  </si>
  <si>
    <t>Par brez otrok</t>
  </si>
  <si>
    <t>DSP</t>
  </si>
  <si>
    <t>VD</t>
  </si>
  <si>
    <t>Vsak nadaljnji otrok</t>
  </si>
  <si>
    <t>1 VD + 1 zaposlena oseba</t>
  </si>
  <si>
    <t>2 VD</t>
  </si>
  <si>
    <t xml:space="preserve">1 VD </t>
  </si>
  <si>
    <t>1 VD + 1 brezposelna oseba</t>
  </si>
  <si>
    <t>Tipi družin</t>
  </si>
  <si>
    <t>Zaposlene osebe</t>
  </si>
  <si>
    <t>1 zaposlena + 1 brezposelna oseba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</si>
</sst>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4" borderId="1" xfId="1" applyFont="1" applyFill="1" applyBorder="1"/>
    <xf numFmtId="43" fontId="0" fillId="0" borderId="0" xfId="1" applyFont="1" applyBorder="1"/>
    <xf numFmtId="0" fontId="0" fillId="4" borderId="1" xfId="0" applyFill="1" applyBorder="1"/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C682-3014-48C5-B0D9-8CFCDBAAE1CE}">
  <dimension ref="A1:S34"/>
  <sheetViews>
    <sheetView tabSelected="1" topLeftCell="D13" workbookViewId="0">
      <selection activeCell="S27" sqref="S27:S29"/>
    </sheetView>
  </sheetViews>
  <sheetFormatPr defaultRowHeight="15" x14ac:dyDescent="0.25"/>
  <cols>
    <col min="1" max="1" width="31" customWidth="1"/>
    <col min="2" max="2" width="11.85546875" customWidth="1"/>
    <col min="3" max="3" width="11.85546875" bestFit="1" customWidth="1"/>
    <col min="4" max="4" width="13.42578125" customWidth="1"/>
    <col min="6" max="6" width="31.42578125" bestFit="1" customWidth="1"/>
    <col min="7" max="7" width="7.42578125" bestFit="1" customWidth="1"/>
    <col min="8" max="8" width="9.5703125" bestFit="1" customWidth="1"/>
    <col min="9" max="9" width="13.140625" customWidth="1"/>
    <col min="11" max="11" width="31.42578125" bestFit="1" customWidth="1"/>
    <col min="13" max="13" width="9.5703125" bestFit="1" customWidth="1"/>
    <col min="14" max="14" width="13.7109375" customWidth="1"/>
    <col min="16" max="16" width="31.42578125" bestFit="1" customWidth="1"/>
    <col min="18" max="18" width="9.5703125" bestFit="1" customWidth="1"/>
    <col min="19" max="19" width="11" bestFit="1" customWidth="1"/>
  </cols>
  <sheetData>
    <row r="1" spans="1:14" x14ac:dyDescent="0.25">
      <c r="A1" t="s">
        <v>0</v>
      </c>
      <c r="B1">
        <v>465.34</v>
      </c>
    </row>
    <row r="3" spans="1:14" ht="26.25" x14ac:dyDescent="0.4">
      <c r="A3" s="2" t="s">
        <v>17</v>
      </c>
    </row>
    <row r="5" spans="1:14" x14ac:dyDescent="0.25">
      <c r="A5" s="15" t="s">
        <v>4</v>
      </c>
      <c r="B5" s="15"/>
      <c r="C5" s="15"/>
      <c r="D5" s="15"/>
      <c r="F5" s="16" t="s">
        <v>25</v>
      </c>
      <c r="G5" s="17"/>
      <c r="H5" s="17"/>
      <c r="I5" s="18"/>
      <c r="K5" s="15" t="s">
        <v>26</v>
      </c>
      <c r="L5" s="15"/>
      <c r="M5" s="15"/>
      <c r="N5" s="15"/>
    </row>
    <row r="6" spans="1:14" ht="30" x14ac:dyDescent="0.25">
      <c r="A6" s="9" t="s">
        <v>24</v>
      </c>
      <c r="B6" s="9" t="s">
        <v>1</v>
      </c>
      <c r="C6" s="9" t="s">
        <v>2</v>
      </c>
      <c r="D6" s="14" t="s">
        <v>15</v>
      </c>
      <c r="F6" s="9" t="s">
        <v>24</v>
      </c>
      <c r="G6" s="9" t="s">
        <v>1</v>
      </c>
      <c r="H6" s="9" t="s">
        <v>2</v>
      </c>
      <c r="I6" s="14" t="s">
        <v>15</v>
      </c>
      <c r="K6" s="9" t="s">
        <v>24</v>
      </c>
      <c r="L6" s="9" t="s">
        <v>1</v>
      </c>
      <c r="M6" s="9" t="s">
        <v>2</v>
      </c>
      <c r="N6" s="14" t="s">
        <v>15</v>
      </c>
    </row>
    <row r="7" spans="1:14" x14ac:dyDescent="0.25">
      <c r="A7" s="10" t="s">
        <v>3</v>
      </c>
      <c r="B7" s="3">
        <v>1</v>
      </c>
      <c r="C7" s="11">
        <f>B7*$B$1</f>
        <v>465.34</v>
      </c>
      <c r="D7" s="3"/>
      <c r="F7" s="10" t="s">
        <v>3</v>
      </c>
      <c r="G7" s="3">
        <f>1+0.51</f>
        <v>1.51</v>
      </c>
      <c r="H7" s="11">
        <f t="shared" ref="H7:H19" si="0">G7*$B$1</f>
        <v>702.66339999999991</v>
      </c>
      <c r="I7" s="3"/>
      <c r="K7" s="10" t="s">
        <v>16</v>
      </c>
      <c r="L7" s="3">
        <f>1+0.57+0.51</f>
        <v>2.08</v>
      </c>
      <c r="M7" s="11">
        <f t="shared" ref="M7:M11" si="1">L7*$B$1</f>
        <v>967.90719999999999</v>
      </c>
      <c r="N7" s="3"/>
    </row>
    <row r="8" spans="1:14" x14ac:dyDescent="0.25">
      <c r="A8" s="10" t="s">
        <v>16</v>
      </c>
      <c r="B8" s="3">
        <v>1.57</v>
      </c>
      <c r="C8" s="11">
        <f>B8*$B$1</f>
        <v>730.5838</v>
      </c>
      <c r="D8" s="3"/>
      <c r="F8" s="10" t="s">
        <v>16</v>
      </c>
      <c r="G8" s="3">
        <f>1+0.57+0.51+0.26</f>
        <v>2.34</v>
      </c>
      <c r="H8" s="11">
        <f t="shared" si="0"/>
        <v>1088.8955999999998</v>
      </c>
      <c r="I8" s="3"/>
      <c r="K8" s="10" t="s">
        <v>8</v>
      </c>
      <c r="L8" s="3">
        <f>L7+L11</f>
        <v>2.67</v>
      </c>
      <c r="M8" s="11">
        <f t="shared" si="1"/>
        <v>1242.4577999999999</v>
      </c>
      <c r="N8" s="4">
        <f>M8+M13</f>
        <v>1326.2189999999998</v>
      </c>
    </row>
    <row r="9" spans="1:14" x14ac:dyDescent="0.25">
      <c r="A9" s="10" t="s">
        <v>5</v>
      </c>
      <c r="B9" s="3">
        <f>1+0.59</f>
        <v>1.5899999999999999</v>
      </c>
      <c r="C9" s="11">
        <f t="shared" ref="C9:C19" si="2">B9*$B$1</f>
        <v>739.89059999999995</v>
      </c>
      <c r="D9" s="4">
        <f>C9+C17</f>
        <v>823.65179999999998</v>
      </c>
      <c r="F9" s="10" t="s">
        <v>5</v>
      </c>
      <c r="G9" s="3">
        <f>G7+G15</f>
        <v>2.1</v>
      </c>
      <c r="H9" s="11">
        <f t="shared" si="0"/>
        <v>977.21399999999994</v>
      </c>
      <c r="I9" s="4">
        <f>H9+H17</f>
        <v>1060.9751999999999</v>
      </c>
      <c r="K9" s="10" t="s">
        <v>9</v>
      </c>
      <c r="L9" s="3">
        <f>L8+L11</f>
        <v>3.26</v>
      </c>
      <c r="M9" s="11">
        <f t="shared" si="1"/>
        <v>1517.0083999999997</v>
      </c>
      <c r="N9" s="4">
        <f>M9+M14</f>
        <v>1684.5307999999998</v>
      </c>
    </row>
    <row r="10" spans="1:14" x14ac:dyDescent="0.25">
      <c r="A10" s="10" t="s">
        <v>6</v>
      </c>
      <c r="B10" s="3">
        <f>1+0.59*2</f>
        <v>2.1799999999999997</v>
      </c>
      <c r="C10" s="11">
        <f t="shared" si="2"/>
        <v>1014.4411999999999</v>
      </c>
      <c r="D10" s="4">
        <f>C10+C18</f>
        <v>1181.9635999999998</v>
      </c>
      <c r="F10" s="10" t="s">
        <v>6</v>
      </c>
      <c r="G10" s="3">
        <f>G9+G15</f>
        <v>2.69</v>
      </c>
      <c r="H10" s="11">
        <f t="shared" si="0"/>
        <v>1251.7646</v>
      </c>
      <c r="I10" s="4">
        <f>H10+H18</f>
        <v>1419.287</v>
      </c>
      <c r="K10" s="10" t="s">
        <v>10</v>
      </c>
      <c r="L10" s="3">
        <f>L9+L11</f>
        <v>3.8499999999999996</v>
      </c>
      <c r="M10" s="11">
        <f t="shared" si="1"/>
        <v>1791.5589999999997</v>
      </c>
      <c r="N10" s="4">
        <f>M10+M15</f>
        <v>2042.8425999999997</v>
      </c>
    </row>
    <row r="11" spans="1:14" x14ac:dyDescent="0.25">
      <c r="A11" s="10" t="s">
        <v>7</v>
      </c>
      <c r="B11" s="3">
        <f>1+0.59*3</f>
        <v>2.77</v>
      </c>
      <c r="C11" s="11">
        <f t="shared" si="2"/>
        <v>1288.9918</v>
      </c>
      <c r="D11" s="4">
        <f>C11+C19</f>
        <v>1540.2754</v>
      </c>
      <c r="F11" s="10" t="s">
        <v>7</v>
      </c>
      <c r="G11" s="3">
        <f>G10+G15</f>
        <v>3.28</v>
      </c>
      <c r="H11" s="11">
        <f t="shared" si="0"/>
        <v>1526.3151999999998</v>
      </c>
      <c r="I11" s="4">
        <f>H11+H19</f>
        <v>1777.5987999999998</v>
      </c>
      <c r="K11" s="10" t="s">
        <v>19</v>
      </c>
      <c r="L11" s="3">
        <v>0.59</v>
      </c>
      <c r="M11" s="11">
        <f t="shared" si="1"/>
        <v>274.55059999999997</v>
      </c>
      <c r="N11" s="4">
        <f>M11+M13</f>
        <v>358.31179999999995</v>
      </c>
    </row>
    <row r="12" spans="1:14" x14ac:dyDescent="0.25">
      <c r="A12" s="10" t="s">
        <v>8</v>
      </c>
      <c r="B12" s="3">
        <f>1+ 0.57+0.59</f>
        <v>2.1599999999999997</v>
      </c>
      <c r="C12" s="11">
        <f t="shared" si="2"/>
        <v>1005.1343999999998</v>
      </c>
      <c r="D12" s="4">
        <f>C12+C17</f>
        <v>1088.8955999999998</v>
      </c>
      <c r="F12" s="10" t="s">
        <v>8</v>
      </c>
      <c r="G12" s="3">
        <f>G8+G15</f>
        <v>2.9299999999999997</v>
      </c>
      <c r="H12" s="11">
        <f t="shared" si="0"/>
        <v>1363.4461999999999</v>
      </c>
      <c r="I12" s="4">
        <f>H12+H17</f>
        <v>1447.2073999999998</v>
      </c>
      <c r="K12" s="10" t="s">
        <v>12</v>
      </c>
      <c r="L12" s="3"/>
      <c r="M12" s="11"/>
      <c r="N12" s="3"/>
    </row>
    <row r="13" spans="1:14" x14ac:dyDescent="0.25">
      <c r="A13" s="10" t="s">
        <v>9</v>
      </c>
      <c r="B13" s="3">
        <f>1+ 0.57+0.59*2</f>
        <v>2.75</v>
      </c>
      <c r="C13" s="11">
        <f t="shared" si="2"/>
        <v>1279.6849999999999</v>
      </c>
      <c r="D13" s="4">
        <f>C13+C18</f>
        <v>1447.2074</v>
      </c>
      <c r="F13" s="10" t="s">
        <v>9</v>
      </c>
      <c r="G13" s="3">
        <f>G12+G15</f>
        <v>3.5199999999999996</v>
      </c>
      <c r="H13" s="11">
        <f t="shared" si="0"/>
        <v>1637.9967999999997</v>
      </c>
      <c r="I13" s="4">
        <f>H13+H18</f>
        <v>1805.5191999999997</v>
      </c>
      <c r="K13" s="10" t="s">
        <v>11</v>
      </c>
      <c r="L13" s="3">
        <v>0.18</v>
      </c>
      <c r="M13" s="11">
        <f t="shared" ref="M13:M15" si="3">L13*$B$1</f>
        <v>83.761199999999988</v>
      </c>
      <c r="N13" s="3"/>
    </row>
    <row r="14" spans="1:14" x14ac:dyDescent="0.25">
      <c r="A14" s="10" t="s">
        <v>10</v>
      </c>
      <c r="B14" s="3">
        <f>1+ 0.57+0.59*3</f>
        <v>3.34</v>
      </c>
      <c r="C14" s="11">
        <f t="shared" si="2"/>
        <v>1554.2355999999997</v>
      </c>
      <c r="D14" s="4">
        <f>C14+C19</f>
        <v>1805.5191999999997</v>
      </c>
      <c r="F14" s="10" t="s">
        <v>10</v>
      </c>
      <c r="G14" s="3">
        <f>G13+G15</f>
        <v>4.1099999999999994</v>
      </c>
      <c r="H14" s="11">
        <f t="shared" si="0"/>
        <v>1912.5473999999997</v>
      </c>
      <c r="I14" s="4">
        <f>H14+H19</f>
        <v>2163.8309999999997</v>
      </c>
      <c r="K14" s="10" t="s">
        <v>13</v>
      </c>
      <c r="L14" s="3">
        <f>L13*2</f>
        <v>0.36</v>
      </c>
      <c r="M14" s="11">
        <f t="shared" si="3"/>
        <v>167.52239999999998</v>
      </c>
      <c r="N14" s="3"/>
    </row>
    <row r="15" spans="1:14" x14ac:dyDescent="0.25">
      <c r="A15" s="10" t="s">
        <v>19</v>
      </c>
      <c r="B15" s="3">
        <v>0.59</v>
      </c>
      <c r="C15" s="11">
        <f t="shared" si="2"/>
        <v>274.55059999999997</v>
      </c>
      <c r="D15" s="4">
        <f>C15+C17</f>
        <v>358.31179999999995</v>
      </c>
      <c r="F15" s="10" t="s">
        <v>19</v>
      </c>
      <c r="G15" s="3">
        <v>0.59</v>
      </c>
      <c r="H15" s="11">
        <f t="shared" si="0"/>
        <v>274.55059999999997</v>
      </c>
      <c r="I15" s="4">
        <f>H15+H17</f>
        <v>358.31179999999995</v>
      </c>
      <c r="K15" s="10" t="s">
        <v>14</v>
      </c>
      <c r="L15" s="3">
        <f>L13*3</f>
        <v>0.54</v>
      </c>
      <c r="M15" s="11">
        <f t="shared" si="3"/>
        <v>251.28360000000001</v>
      </c>
      <c r="N15" s="3"/>
    </row>
    <row r="16" spans="1:14" x14ac:dyDescent="0.25">
      <c r="A16" s="10" t="s">
        <v>12</v>
      </c>
      <c r="B16" s="3"/>
      <c r="C16" s="11"/>
      <c r="D16" s="3"/>
      <c r="F16" s="10" t="s">
        <v>12</v>
      </c>
      <c r="G16" s="3"/>
      <c r="H16" s="11"/>
      <c r="I16" s="3"/>
      <c r="K16" s="7"/>
      <c r="L16" s="7"/>
      <c r="M16" s="12"/>
      <c r="N16" s="7"/>
    </row>
    <row r="17" spans="1:19" x14ac:dyDescent="0.25">
      <c r="A17" s="10" t="s">
        <v>11</v>
      </c>
      <c r="B17" s="3">
        <v>0.18</v>
      </c>
      <c r="C17" s="11">
        <f t="shared" si="2"/>
        <v>83.761199999999988</v>
      </c>
      <c r="D17" s="3"/>
      <c r="F17" s="10" t="s">
        <v>11</v>
      </c>
      <c r="G17" s="3">
        <v>0.18</v>
      </c>
      <c r="H17" s="11">
        <f t="shared" si="0"/>
        <v>83.761199999999988</v>
      </c>
      <c r="I17" s="3"/>
      <c r="K17" s="7"/>
      <c r="L17" s="7"/>
      <c r="M17" s="12"/>
      <c r="N17" s="7"/>
    </row>
    <row r="18" spans="1:19" x14ac:dyDescent="0.25">
      <c r="A18" s="10" t="s">
        <v>13</v>
      </c>
      <c r="B18" s="3">
        <f>B17*2</f>
        <v>0.36</v>
      </c>
      <c r="C18" s="11">
        <f t="shared" si="2"/>
        <v>167.52239999999998</v>
      </c>
      <c r="D18" s="3"/>
      <c r="F18" s="10" t="s">
        <v>13</v>
      </c>
      <c r="G18" s="3">
        <f>G17*2</f>
        <v>0.36</v>
      </c>
      <c r="H18" s="11">
        <f t="shared" si="0"/>
        <v>167.52239999999998</v>
      </c>
      <c r="I18" s="3"/>
      <c r="K18" s="7"/>
      <c r="L18" s="7"/>
      <c r="M18" s="12"/>
      <c r="N18" s="7"/>
    </row>
    <row r="19" spans="1:19" x14ac:dyDescent="0.25">
      <c r="A19" s="10" t="s">
        <v>14</v>
      </c>
      <c r="B19" s="3">
        <f>B17*3</f>
        <v>0.54</v>
      </c>
      <c r="C19" s="11">
        <f t="shared" si="2"/>
        <v>251.28360000000001</v>
      </c>
      <c r="D19" s="3"/>
      <c r="F19" s="10" t="s">
        <v>14</v>
      </c>
      <c r="G19" s="3">
        <f>G17*3</f>
        <v>0.54</v>
      </c>
      <c r="H19" s="11">
        <f t="shared" si="0"/>
        <v>251.28360000000001</v>
      </c>
      <c r="I19" s="3"/>
    </row>
    <row r="22" spans="1:19" ht="26.25" x14ac:dyDescent="0.4">
      <c r="A22" s="2" t="s">
        <v>18</v>
      </c>
    </row>
    <row r="23" spans="1:19" x14ac:dyDescent="0.25">
      <c r="C23" s="1"/>
    </row>
    <row r="24" spans="1:19" x14ac:dyDescent="0.25">
      <c r="A24" s="15" t="s">
        <v>22</v>
      </c>
      <c r="B24" s="15"/>
      <c r="C24" s="15"/>
      <c r="D24" s="15"/>
      <c r="E24" s="5"/>
      <c r="F24" s="15" t="s">
        <v>23</v>
      </c>
      <c r="G24" s="15"/>
      <c r="H24" s="15"/>
      <c r="I24" s="15"/>
      <c r="K24" s="15" t="s">
        <v>20</v>
      </c>
      <c r="L24" s="15"/>
      <c r="M24" s="15"/>
      <c r="N24" s="15"/>
      <c r="P24" s="15" t="s">
        <v>21</v>
      </c>
      <c r="Q24" s="15"/>
      <c r="R24" s="15"/>
      <c r="S24" s="15"/>
    </row>
    <row r="25" spans="1:19" ht="30" x14ac:dyDescent="0.25">
      <c r="A25" s="9" t="s">
        <v>24</v>
      </c>
      <c r="B25" s="9" t="s">
        <v>1</v>
      </c>
      <c r="C25" s="9" t="s">
        <v>2</v>
      </c>
      <c r="D25" s="14" t="s">
        <v>15</v>
      </c>
      <c r="E25" s="6"/>
      <c r="F25" s="9" t="s">
        <v>24</v>
      </c>
      <c r="G25" s="9" t="s">
        <v>1</v>
      </c>
      <c r="H25" s="9" t="s">
        <v>2</v>
      </c>
      <c r="I25" s="14" t="s">
        <v>15</v>
      </c>
      <c r="K25" s="9" t="s">
        <v>24</v>
      </c>
      <c r="L25" s="9" t="s">
        <v>1</v>
      </c>
      <c r="M25" s="9" t="s">
        <v>2</v>
      </c>
      <c r="N25" s="14" t="s">
        <v>15</v>
      </c>
      <c r="P25" s="9" t="s">
        <v>24</v>
      </c>
      <c r="Q25" s="9" t="s">
        <v>1</v>
      </c>
      <c r="R25" s="9" t="s">
        <v>2</v>
      </c>
      <c r="S25" s="14" t="s">
        <v>15</v>
      </c>
    </row>
    <row r="26" spans="1:19" x14ac:dyDescent="0.25">
      <c r="A26" s="10" t="s">
        <v>3</v>
      </c>
      <c r="B26" s="3">
        <v>1.47</v>
      </c>
      <c r="C26" s="11">
        <f>B26*$B$1</f>
        <v>684.0498</v>
      </c>
      <c r="D26" s="3"/>
      <c r="E26" s="7"/>
      <c r="F26" s="10" t="s">
        <v>16</v>
      </c>
      <c r="G26" s="3">
        <f>1+0.57+0.25</f>
        <v>1.8199999999999998</v>
      </c>
      <c r="H26" s="11">
        <f>G26*$B$1</f>
        <v>846.91879999999992</v>
      </c>
      <c r="I26" s="3"/>
      <c r="K26" s="10" t="s">
        <v>16</v>
      </c>
      <c r="L26" s="3">
        <f>L7+0.25</f>
        <v>2.33</v>
      </c>
      <c r="M26" s="11">
        <f t="shared" ref="M26:M30" si="4">L26*$B$1</f>
        <v>1084.2421999999999</v>
      </c>
      <c r="N26" s="3"/>
      <c r="P26" s="10" t="s">
        <v>16</v>
      </c>
      <c r="Q26" s="3">
        <f>1.47+0.57+0.25</f>
        <v>2.29</v>
      </c>
      <c r="R26" s="11">
        <f t="shared" ref="R26:R30" si="5">Q26*$B$1</f>
        <v>1065.6286</v>
      </c>
      <c r="S26" s="3"/>
    </row>
    <row r="27" spans="1:19" x14ac:dyDescent="0.25">
      <c r="A27" s="10" t="s">
        <v>5</v>
      </c>
      <c r="B27" s="3">
        <f>B26+B30+0.11</f>
        <v>2.17</v>
      </c>
      <c r="C27" s="11">
        <f t="shared" ref="C27:C29" si="6">B27*$B$1</f>
        <v>1009.7877999999999</v>
      </c>
      <c r="D27" s="4">
        <f>C27+C31</f>
        <v>1009.7877999999999</v>
      </c>
      <c r="E27" s="8"/>
      <c r="F27" s="10" t="s">
        <v>8</v>
      </c>
      <c r="G27" s="3">
        <f>G26+G30+0.11</f>
        <v>2.5199999999999996</v>
      </c>
      <c r="H27" s="11">
        <f t="shared" ref="H27:H30" si="7">G27*$B$1</f>
        <v>1172.6567999999997</v>
      </c>
      <c r="I27" s="4">
        <f>H27+H32</f>
        <v>1256.4179999999997</v>
      </c>
      <c r="K27" s="10" t="s">
        <v>8</v>
      </c>
      <c r="L27" s="3">
        <f>L8+0.25+0.11</f>
        <v>3.03</v>
      </c>
      <c r="M27" s="11">
        <f t="shared" si="4"/>
        <v>1409.9801999999997</v>
      </c>
      <c r="N27" s="4">
        <f>M27+M32</f>
        <v>1493.7413999999997</v>
      </c>
      <c r="P27" s="10" t="s">
        <v>8</v>
      </c>
      <c r="Q27" s="3">
        <f>Q26+Q30+0.11</f>
        <v>2.9899999999999998</v>
      </c>
      <c r="R27" s="11">
        <f t="shared" si="5"/>
        <v>1391.3665999999998</v>
      </c>
      <c r="S27" s="4">
        <f>R27+R32</f>
        <v>1475.1277999999998</v>
      </c>
    </row>
    <row r="28" spans="1:19" x14ac:dyDescent="0.25">
      <c r="A28" s="10" t="s">
        <v>6</v>
      </c>
      <c r="B28" s="3">
        <f>B27+B30+0.11</f>
        <v>2.8699999999999997</v>
      </c>
      <c r="C28" s="11">
        <f t="shared" si="6"/>
        <v>1335.5257999999997</v>
      </c>
      <c r="D28" s="4">
        <f>C28+C32</f>
        <v>1419.2869999999996</v>
      </c>
      <c r="E28" s="8"/>
      <c r="F28" s="10" t="s">
        <v>9</v>
      </c>
      <c r="G28" s="3">
        <f>G27+G30+0.11</f>
        <v>3.2199999999999993</v>
      </c>
      <c r="H28" s="11">
        <f t="shared" si="7"/>
        <v>1498.3947999999996</v>
      </c>
      <c r="I28" s="4">
        <f>H28+H33</f>
        <v>1665.9171999999996</v>
      </c>
      <c r="K28" s="10" t="s">
        <v>9</v>
      </c>
      <c r="L28" s="3">
        <f>L9+0.25+0.11</f>
        <v>3.6199999999999997</v>
      </c>
      <c r="M28" s="11">
        <f t="shared" si="4"/>
        <v>1684.5307999999998</v>
      </c>
      <c r="N28" s="4">
        <f>M28+M33</f>
        <v>1852.0531999999998</v>
      </c>
      <c r="P28" s="10" t="s">
        <v>9</v>
      </c>
      <c r="Q28" s="3">
        <f>Q27+Q30+0.11</f>
        <v>3.6899999999999995</v>
      </c>
      <c r="R28" s="11">
        <f t="shared" si="5"/>
        <v>1717.1045999999997</v>
      </c>
      <c r="S28" s="4">
        <f>R28+R33</f>
        <v>1884.6269999999997</v>
      </c>
    </row>
    <row r="29" spans="1:19" x14ac:dyDescent="0.25">
      <c r="A29" s="10" t="s">
        <v>7</v>
      </c>
      <c r="B29" s="3">
        <f>B28+B30+0.11</f>
        <v>3.5699999999999994</v>
      </c>
      <c r="C29" s="11">
        <f t="shared" si="6"/>
        <v>1661.2637999999997</v>
      </c>
      <c r="D29" s="4">
        <f>C29+C33</f>
        <v>1828.7861999999998</v>
      </c>
      <c r="E29" s="8"/>
      <c r="F29" s="10" t="s">
        <v>10</v>
      </c>
      <c r="G29" s="3">
        <f>G28+G30+0.11</f>
        <v>3.919999999999999</v>
      </c>
      <c r="H29" s="11">
        <f t="shared" si="7"/>
        <v>1824.1327999999994</v>
      </c>
      <c r="I29" s="4">
        <f>H29+H34</f>
        <v>2075.4163999999996</v>
      </c>
      <c r="K29" s="10" t="s">
        <v>10</v>
      </c>
      <c r="L29" s="3">
        <f>L10+0.25+0.11</f>
        <v>4.21</v>
      </c>
      <c r="M29" s="11">
        <f t="shared" si="4"/>
        <v>1959.0813999999998</v>
      </c>
      <c r="N29" s="4">
        <f>M29+M34</f>
        <v>2210.3649999999998</v>
      </c>
      <c r="P29" s="10" t="s">
        <v>10</v>
      </c>
      <c r="Q29" s="3">
        <f>Q28+Q30+0.11</f>
        <v>4.3899999999999997</v>
      </c>
      <c r="R29" s="11">
        <f t="shared" si="5"/>
        <v>2042.8425999999997</v>
      </c>
      <c r="S29" s="4">
        <f>R29+R34</f>
        <v>2294.1261999999997</v>
      </c>
    </row>
    <row r="30" spans="1:19" x14ac:dyDescent="0.25">
      <c r="A30" s="10" t="s">
        <v>19</v>
      </c>
      <c r="B30" s="3">
        <v>0.59</v>
      </c>
      <c r="C30" s="11">
        <f t="shared" ref="C30" si="8">B30*$B$1</f>
        <v>274.55059999999997</v>
      </c>
      <c r="D30" s="4">
        <f>C30+C32</f>
        <v>358.31179999999995</v>
      </c>
      <c r="E30" s="8"/>
      <c r="F30" s="10" t="s">
        <v>19</v>
      </c>
      <c r="G30" s="3">
        <v>0.59</v>
      </c>
      <c r="H30" s="11">
        <f t="shared" si="7"/>
        <v>274.55059999999997</v>
      </c>
      <c r="I30" s="4">
        <f>H30+H32</f>
        <v>358.31179999999995</v>
      </c>
      <c r="K30" s="10" t="s">
        <v>19</v>
      </c>
      <c r="L30" s="3">
        <v>0.59</v>
      </c>
      <c r="M30" s="11">
        <f t="shared" si="4"/>
        <v>274.55059999999997</v>
      </c>
      <c r="N30" s="4">
        <f>M30+M32</f>
        <v>358.31179999999995</v>
      </c>
      <c r="P30" s="10" t="s">
        <v>19</v>
      </c>
      <c r="Q30" s="3">
        <v>0.59</v>
      </c>
      <c r="R30" s="11">
        <f t="shared" si="5"/>
        <v>274.55059999999997</v>
      </c>
      <c r="S30" s="4">
        <f>R30+R32</f>
        <v>358.31179999999995</v>
      </c>
    </row>
    <row r="31" spans="1:19" x14ac:dyDescent="0.25">
      <c r="A31" s="10" t="s">
        <v>12</v>
      </c>
      <c r="B31" s="3"/>
      <c r="C31" s="13"/>
      <c r="D31" s="3"/>
      <c r="E31" s="7"/>
      <c r="F31" s="10" t="s">
        <v>12</v>
      </c>
      <c r="G31" s="3"/>
      <c r="H31" s="13"/>
      <c r="I31" s="3"/>
      <c r="K31" s="10" t="s">
        <v>12</v>
      </c>
      <c r="L31" s="3"/>
      <c r="M31" s="13"/>
      <c r="N31" s="3"/>
      <c r="P31" s="10" t="s">
        <v>12</v>
      </c>
      <c r="Q31" s="3"/>
      <c r="R31" s="13"/>
      <c r="S31" s="3"/>
    </row>
    <row r="32" spans="1:19" x14ac:dyDescent="0.25">
      <c r="A32" s="10" t="s">
        <v>11</v>
      </c>
      <c r="B32" s="3">
        <v>0.18</v>
      </c>
      <c r="C32" s="11">
        <f t="shared" ref="C32:C34" si="9">B32*$B$1</f>
        <v>83.761199999999988</v>
      </c>
      <c r="D32" s="3"/>
      <c r="E32" s="7"/>
      <c r="F32" s="10" t="s">
        <v>11</v>
      </c>
      <c r="G32" s="3">
        <v>0.18</v>
      </c>
      <c r="H32" s="11">
        <f t="shared" ref="H32:H34" si="10">G32*$B$1</f>
        <v>83.761199999999988</v>
      </c>
      <c r="I32" s="3"/>
      <c r="K32" s="10" t="s">
        <v>11</v>
      </c>
      <c r="L32" s="3">
        <v>0.18</v>
      </c>
      <c r="M32" s="11">
        <f t="shared" ref="M32:M34" si="11">L32*$B$1</f>
        <v>83.761199999999988</v>
      </c>
      <c r="N32" s="3"/>
      <c r="P32" s="10" t="s">
        <v>11</v>
      </c>
      <c r="Q32" s="3">
        <v>0.18</v>
      </c>
      <c r="R32" s="11">
        <f t="shared" ref="R32:R34" si="12">Q32*$B$1</f>
        <v>83.761199999999988</v>
      </c>
      <c r="S32" s="3"/>
    </row>
    <row r="33" spans="1:19" x14ac:dyDescent="0.25">
      <c r="A33" s="10" t="s">
        <v>13</v>
      </c>
      <c r="B33" s="3">
        <f>B32*2</f>
        <v>0.36</v>
      </c>
      <c r="C33" s="11">
        <f t="shared" si="9"/>
        <v>167.52239999999998</v>
      </c>
      <c r="D33" s="3"/>
      <c r="E33" s="7"/>
      <c r="F33" s="10" t="s">
        <v>13</v>
      </c>
      <c r="G33" s="3">
        <f>G32*2</f>
        <v>0.36</v>
      </c>
      <c r="H33" s="11">
        <f t="shared" si="10"/>
        <v>167.52239999999998</v>
      </c>
      <c r="I33" s="3"/>
      <c r="K33" s="10" t="s">
        <v>13</v>
      </c>
      <c r="L33" s="3">
        <f>L32*2</f>
        <v>0.36</v>
      </c>
      <c r="M33" s="11">
        <f t="shared" si="11"/>
        <v>167.52239999999998</v>
      </c>
      <c r="N33" s="3"/>
      <c r="P33" s="10" t="s">
        <v>13</v>
      </c>
      <c r="Q33" s="3">
        <f>Q32*2</f>
        <v>0.36</v>
      </c>
      <c r="R33" s="11">
        <f t="shared" si="12"/>
        <v>167.52239999999998</v>
      </c>
      <c r="S33" s="3"/>
    </row>
    <row r="34" spans="1:19" x14ac:dyDescent="0.25">
      <c r="A34" s="10" t="s">
        <v>14</v>
      </c>
      <c r="B34" s="3">
        <f>B32*3</f>
        <v>0.54</v>
      </c>
      <c r="C34" s="11">
        <f t="shared" si="9"/>
        <v>251.28360000000001</v>
      </c>
      <c r="D34" s="3"/>
      <c r="E34" s="7"/>
      <c r="F34" s="10" t="s">
        <v>14</v>
      </c>
      <c r="G34" s="3">
        <f>G32*3</f>
        <v>0.54</v>
      </c>
      <c r="H34" s="11">
        <f t="shared" si="10"/>
        <v>251.28360000000001</v>
      </c>
      <c r="I34" s="3"/>
      <c r="K34" s="10" t="s">
        <v>14</v>
      </c>
      <c r="L34" s="3">
        <f>L32*3</f>
        <v>0.54</v>
      </c>
      <c r="M34" s="11">
        <f t="shared" si="11"/>
        <v>251.28360000000001</v>
      </c>
      <c r="N34" s="3"/>
      <c r="P34" s="10" t="s">
        <v>14</v>
      </c>
      <c r="Q34" s="3">
        <f>Q32*3</f>
        <v>0.54</v>
      </c>
      <c r="R34" s="11">
        <f t="shared" si="12"/>
        <v>251.28360000000001</v>
      </c>
      <c r="S34" s="3"/>
    </row>
  </sheetData>
  <mergeCells count="7">
    <mergeCell ref="P24:S24"/>
    <mergeCell ref="F24:I24"/>
    <mergeCell ref="A5:D5"/>
    <mergeCell ref="F5:I5"/>
    <mergeCell ref="K5:N5"/>
    <mergeCell ref="A24:D24"/>
    <mergeCell ref="K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OZMD 465,34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Bučar</dc:creator>
  <cp:lastModifiedBy>Marjetka Kovšca</cp:lastModifiedBy>
  <dcterms:created xsi:type="dcterms:W3CDTF">2022-08-03T09:08:49Z</dcterms:created>
  <dcterms:modified xsi:type="dcterms:W3CDTF">2023-01-30T12:56:39Z</dcterms:modified>
</cp:coreProperties>
</file>