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ari dokumenti\NOVE ZADEVE - SAMO\razpisna dokumentacija\nakup čistil\nakup čistil - objava na GOV.SI\"/>
    </mc:Choice>
  </mc:AlternateContent>
  <bookViews>
    <workbookView xWindow="0" yWindow="0" windowWidth="28800" windowHeight="12435"/>
  </bookViews>
  <sheets>
    <sheet name="List1" sheetId="9" r:id="rId1"/>
  </sheets>
  <definedNames>
    <definedName name="_xlnm._FilterDatabase" localSheetId="0" hidden="1">List1!$A$17:$L$94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 l="1"/>
  <c r="H21" i="9"/>
  <c r="H22" i="9"/>
  <c r="H23" i="9"/>
  <c r="H71" i="9"/>
  <c r="H72" i="9"/>
  <c r="H27" i="9"/>
  <c r="H28" i="9"/>
  <c r="H41" i="9"/>
  <c r="H42" i="9"/>
  <c r="H29" i="9"/>
  <c r="H30" i="9"/>
  <c r="H31" i="9"/>
  <c r="H43" i="9"/>
  <c r="H44" i="9"/>
  <c r="H45" i="9"/>
  <c r="H32" i="9"/>
  <c r="H46" i="9"/>
  <c r="H47" i="9"/>
  <c r="H33" i="9"/>
  <c r="H38" i="9"/>
  <c r="H39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34" i="9"/>
  <c r="H35" i="9"/>
  <c r="H36" i="9"/>
  <c r="H68" i="9"/>
  <c r="H69" i="9"/>
  <c r="H70" i="9"/>
  <c r="H40" i="9"/>
  <c r="H48" i="9"/>
  <c r="H24" i="9"/>
  <c r="H25" i="9"/>
  <c r="H26" i="9"/>
  <c r="H73" i="9"/>
  <c r="H74" i="9"/>
  <c r="H75" i="9"/>
  <c r="H49" i="9"/>
  <c r="H76" i="9"/>
  <c r="H50" i="9"/>
  <c r="H51" i="9"/>
  <c r="H52" i="9"/>
  <c r="H77" i="9"/>
  <c r="H37" i="9"/>
  <c r="H78" i="9"/>
  <c r="H79" i="9"/>
  <c r="H80" i="9"/>
  <c r="H81" i="9"/>
  <c r="H82" i="9"/>
  <c r="H83" i="9"/>
  <c r="H84" i="9"/>
  <c r="H85" i="9"/>
  <c r="H86" i="9"/>
  <c r="H87" i="9"/>
  <c r="H88" i="9"/>
  <c r="H89" i="9"/>
  <c r="H19" i="9"/>
  <c r="I89" i="9" l="1"/>
  <c r="I88" i="9"/>
  <c r="I87" i="9"/>
  <c r="I86" i="9"/>
  <c r="I85" i="9"/>
  <c r="I84" i="9"/>
  <c r="I83" i="9"/>
  <c r="I82" i="9"/>
  <c r="I81" i="9"/>
  <c r="I80" i="9"/>
  <c r="I79" i="9"/>
  <c r="I78" i="9"/>
  <c r="I37" i="9"/>
  <c r="I77" i="9"/>
  <c r="I52" i="9"/>
  <c r="I51" i="9"/>
  <c r="I50" i="9"/>
  <c r="I76" i="9"/>
  <c r="I49" i="9"/>
  <c r="I75" i="9"/>
  <c r="I74" i="9"/>
  <c r="I73" i="9"/>
  <c r="I26" i="9"/>
  <c r="I25" i="9"/>
  <c r="I24" i="9"/>
  <c r="I48" i="9"/>
  <c r="I40" i="9"/>
  <c r="I70" i="9"/>
  <c r="I69" i="9"/>
  <c r="I68" i="9"/>
  <c r="I36" i="9"/>
  <c r="I35" i="9"/>
  <c r="I34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39" i="9"/>
  <c r="I38" i="9"/>
  <c r="I33" i="9"/>
  <c r="I47" i="9"/>
  <c r="I46" i="9"/>
  <c r="I32" i="9"/>
  <c r="I45" i="9"/>
  <c r="I44" i="9"/>
  <c r="I43" i="9"/>
  <c r="I31" i="9"/>
  <c r="I30" i="9"/>
  <c r="I29" i="9"/>
  <c r="I42" i="9"/>
  <c r="I41" i="9"/>
  <c r="I28" i="9"/>
  <c r="I27" i="9"/>
  <c r="I72" i="9"/>
  <c r="I71" i="9"/>
  <c r="I23" i="9"/>
  <c r="I22" i="9"/>
  <c r="I21" i="9"/>
  <c r="I20" i="9"/>
  <c r="I19" i="9"/>
  <c r="I90" i="9" l="1"/>
  <c r="I91" i="9" s="1"/>
  <c r="I92" i="9" l="1"/>
  <c r="I93" i="9" l="1"/>
  <c r="I94" i="9" s="1"/>
</calcChain>
</file>

<file path=xl/sharedStrings.xml><?xml version="1.0" encoding="utf-8"?>
<sst xmlns="http://schemas.openxmlformats.org/spreadsheetml/2006/main" count="340" uniqueCount="226">
  <si>
    <t>A</t>
  </si>
  <si>
    <t>B</t>
  </si>
  <si>
    <t>C=AxB</t>
  </si>
  <si>
    <t>Zap. št.</t>
  </si>
  <si>
    <t>Artikel/blago</t>
  </si>
  <si>
    <t>Zahtevano pakiranje</t>
  </si>
  <si>
    <t>ENOTA MERE</t>
  </si>
  <si>
    <t>PREDVIDENA KOLIČINA ZA 1-LETNO OBDOBJE (količina v enotah mere)</t>
  </si>
  <si>
    <t>Brisače papirnate v roli, 3-slojne, 50 lističev v roli, dim. lističa cca 23x22 cm, kot npr. Paloma Natur Amore ali enakovredno</t>
  </si>
  <si>
    <t>zavitek 2 roli</t>
  </si>
  <si>
    <t>rola</t>
  </si>
  <si>
    <t>zavitek 10 - 15 rol</t>
  </si>
  <si>
    <t>Brisače papirnate, krep, dolžine 30cm, 1-slojne, 100 lističev v 1 roli</t>
  </si>
  <si>
    <t>zavitek 250 kos</t>
  </si>
  <si>
    <t>zavitek 
(250 kos)</t>
  </si>
  <si>
    <t>paket 
(3150 zloženk)</t>
  </si>
  <si>
    <t>1 kos</t>
  </si>
  <si>
    <t>kos</t>
  </si>
  <si>
    <t>Čistilec-rese za tla, z ročajem, mikro vlakna in bombaž (kot npr. VILEDA MOCIO ali enakovreden)</t>
  </si>
  <si>
    <t>Čistilo tekoče za različne talne površine (parket, laminat, keramika, PVC talne obloge, umetni in naravni kamen)</t>
  </si>
  <si>
    <t>0,7 l - 1 l</t>
  </si>
  <si>
    <t>l</t>
  </si>
  <si>
    <t>3 l - 6 l</t>
  </si>
  <si>
    <t>Čistilo za čiščenje površin pisarniškega in kuhinjskega pohištva, primerno za stik s hrano</t>
  </si>
  <si>
    <t>Čistilo za čiščenje/odmašitev odtokov, za običajne materiale odtočnih cevi</t>
  </si>
  <si>
    <t>Čistilo za les v spreju, za čiščenje lesenega pohištva</t>
  </si>
  <si>
    <t>0,2 l - 0,5 l</t>
  </si>
  <si>
    <t xml:space="preserve">Čistilo za odstranjevanje maščobe z razpršilko, primerno za dnevno odstranjevanje maščob iz steklo keramičnih plošč, pomivalnih korit, kuhinjskih ploščic, itd. </t>
  </si>
  <si>
    <t>Čistilo za odstranjevanje vodnega kamna, primerno za dnevno odstranjevanje vodnega kamna s kuhinjske opreme in pripomočkov.</t>
  </si>
  <si>
    <t>Čistilo za pomivalni stroj</t>
  </si>
  <si>
    <t>okvirno pakiranje 250 ml 
(za en čistilni cikel)</t>
  </si>
  <si>
    <t>Čistilo za sanitarije, s funkcijo dezinfekcije, za dnevno čiščenje sanitarij s funkcijo dezinfekcije na vseh vodoodpornih trdih površinah v sanitarijah.</t>
  </si>
  <si>
    <t>Čistilo za sanitarije, za dnevno čiščenje sanitarij s funkcijo odstranjevanja vodnega kamna na vseh vodoodpornih trdih površinah v sanitarijah.</t>
  </si>
  <si>
    <t>Čistilo za steklene površine in ogledala, z razpršilcem</t>
  </si>
  <si>
    <t>Čistilo, kremno, za čiščenje steklokeramičnih plošč</t>
  </si>
  <si>
    <t>Detergent za ročno pomivanje posode</t>
  </si>
  <si>
    <t>0,7 l - 1,25 l</t>
  </si>
  <si>
    <t>Detergent za strojno pomivanje posode, tekoči (gel)</t>
  </si>
  <si>
    <t>1 l - 2 l</t>
  </si>
  <si>
    <t>Gobica gospodinjska za pomivanje posode, gobasta in abrazivna stran, okvirna dimenzija: 9,5 x 7 x 4,5 cm, z obojestranskim žlebom za zaščito rok</t>
  </si>
  <si>
    <t>1 - 3 kos</t>
  </si>
  <si>
    <t>Gobica za čiščenje steklokeramične plošče, gobasta stran in stran za odstranjevanje trdovratne umazanije s steklokeramičnih plošč (kot npr. Vileda Glitzi Ceran ali enakovredno)</t>
  </si>
  <si>
    <t>Krpa antistatična, za suho brisanje tal namaščena (maslenka), dimenzija: 22 x 60 cm</t>
  </si>
  <si>
    <t>zavitek 50 - 100 kos</t>
  </si>
  <si>
    <t>Krpa gobasta, gospodinjska, okvirne dim. 18 x 20 cm, biološko razgradljive</t>
  </si>
  <si>
    <t>zavitek 3 - 6 kos</t>
  </si>
  <si>
    <t>Krpa iz mikrovlaken, okvirne dim.  40x40 cm</t>
  </si>
  <si>
    <t>Krpa mikro netkana 200g/m2, okvrine dim. 45x40cm</t>
  </si>
  <si>
    <t>Krpa nadomestna za Vileda čistilec za tla Ultramax in 1,2 Spray System, mikrofibra, za čiščenje laminata in parketa, kot npr. Vileda Ultramax</t>
  </si>
  <si>
    <t>Krpa za nosilec za krpe, tris - žepki, 40 cm, krpa je iz mikrovlaken, bombaža in poliestra, 40 cm</t>
  </si>
  <si>
    <t>Krpa za nosilec za krpe, z žepki, 40 cm, bombaž</t>
  </si>
  <si>
    <t>Krpa za nosilec za krpe, z žepki, 40 cm, mikrovlakna</t>
  </si>
  <si>
    <t>Krpa za steklo, ekstra vpojna, ne pušča lis in madežev, okvirna dim. 35x40 cm</t>
  </si>
  <si>
    <t>Metla (omelo) PVC z ročajem, dim. 28-32 cm, umetne ščetine za notranjo uporabo</t>
  </si>
  <si>
    <t>Metla (omelo) za tla, 38-42 cm, leseni ročaj, ščetine iz konjskega repa</t>
  </si>
  <si>
    <t>Metla sirkova, navadna, z ročajem, s 5 šivi, višina cca 140 cm</t>
  </si>
  <si>
    <t>Milo tekoče za roke v kartuši 1l, dim. kartuše 19x9x9 cm (kot npr. Kimberley Clark art. 6333 ali enakovredno)</t>
  </si>
  <si>
    <t>1 l</t>
  </si>
  <si>
    <t>Milo tekoče za roke, za pogosto umivanje rok</t>
  </si>
  <si>
    <t>Nosilec za krpe na žepke pregibna plastika 40 cm - žepki Blik z blokado</t>
  </si>
  <si>
    <t>Nosilec za krpe na žepke pregibna plastika 40 cm, dimenzije cca 40 x 11 cm</t>
  </si>
  <si>
    <t>kg</t>
  </si>
  <si>
    <t>Osvežilec toaletnih prostorov v spreju</t>
  </si>
  <si>
    <t>cca 300 ml</t>
  </si>
  <si>
    <t>Osvežilec toaletnih prostorov, tekočina, možnost namestitve na steno brez vrtanja, kot npr. Aromatic Dolce 40 ml ali enakovredno</t>
  </si>
  <si>
    <t>30 ml - 50 ml</t>
  </si>
  <si>
    <t>zavitek 8 - 12 rol</t>
  </si>
  <si>
    <t xml:space="preserve">Ročaj za nosilce za krpe, Ročaj vsaj 140 cm, raztegljiv, brez navoja, aluminij, za plastične nosilce za krpe </t>
  </si>
  <si>
    <t>Sijaj tekočina za strojno pomivanje posode</t>
  </si>
  <si>
    <t>Smetišnica PVC z gumo</t>
  </si>
  <si>
    <t>Sol za pomivalni stroj</t>
  </si>
  <si>
    <t>1,5 kg - 2,5 kg</t>
  </si>
  <si>
    <t>Tablete za strojno pomivanje posode</t>
  </si>
  <si>
    <t>zavitek 50 - 110 kos</t>
  </si>
  <si>
    <t>Tablete/kamni za pisoarje, odišavljene s funkcijo preprečevanja nalaganja urinskega kamna</t>
  </si>
  <si>
    <t>Vrečke biorazgradljive 120L, za organske odpadke</t>
  </si>
  <si>
    <t>zavitek 8 - 10 kosov</t>
  </si>
  <si>
    <t>Vrečke za sesalec SEBO/AUTOMATIC XP 2</t>
  </si>
  <si>
    <t>zavitek 5 - 10 kos</t>
  </si>
  <si>
    <t>Vrečke za sesalec TASKI AERO (8,15,8 PLUS,15 PLUS) umetna vlakna</t>
  </si>
  <si>
    <t>zavitek 30 - 60 kosov</t>
  </si>
  <si>
    <t>zavitek 10 - 20 kosov</t>
  </si>
  <si>
    <t>WC ščetka, komplet s posodo, prostostoječa, plastična, ščetine iz elastoflexa ali podobno, brez ščetke za pod rob</t>
  </si>
  <si>
    <t>1 komplet</t>
  </si>
  <si>
    <t>komplet</t>
  </si>
  <si>
    <t>WC ščetka, prostostoječa, plastična, ščetine iz elastoflexa ali podobno, brez ščetke za pod rob</t>
  </si>
  <si>
    <t>1kos</t>
  </si>
  <si>
    <t>Mrežica za pisoar, prijazna do okolja s funkcijo osvežitve najmanj 30 dni brez osebnosti nevarnih snovi</t>
  </si>
  <si>
    <t>Detergent za strojno pomivanje posode, prašek</t>
  </si>
  <si>
    <t>CENA NA ENOTO MERE V EUR BREZ DDV</t>
  </si>
  <si>
    <t>SKUPNA CENA ZA PREDVIDENO KOLIČINO ZA 1-LETNO OBDOBJE (količina v enotah mere) V EUR BREZ DDV</t>
  </si>
  <si>
    <r>
      <t xml:space="preserve">Krpa nadomestna za Vileda čistilec za tla, mešanica sintetično-mikro vlaken, trapezaste oblike, strojno pranje do 60 </t>
    </r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C, kot npr. Vileda Active Max Extra ali enakovredno</t>
    </r>
  </si>
  <si>
    <r>
      <t xml:space="preserve">Tekoči detergent za strojno pranje perila, primeren za vse vrste tekstila, za pranje na temperaturah od 30-95 </t>
    </r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</si>
  <si>
    <t>CENA NA ENOTO MERE V EUR Z DDV</t>
  </si>
  <si>
    <t>22% DDV</t>
  </si>
  <si>
    <t>Skupaj v EUR brez DDV</t>
  </si>
  <si>
    <t>zavitek 5 - 10 rol</t>
  </si>
  <si>
    <t>Čistilo, kremno, abrazivno, za čiščenje sanitarne keramike (kot npr. Arf ali enakovreden)</t>
  </si>
  <si>
    <t>PONUDBA JN 31/2018 ČISTILA</t>
  </si>
  <si>
    <t>Št. ponudbe:</t>
  </si>
  <si>
    <t>Kraj in datum izdaje:</t>
  </si>
  <si>
    <t>Registrirano ime ponudnika:</t>
  </si>
  <si>
    <t>Sedež ponudnika:</t>
  </si>
  <si>
    <t>IBAN:</t>
  </si>
  <si>
    <t>ID št. za DDV:</t>
  </si>
  <si>
    <t>Matična številka:</t>
  </si>
  <si>
    <t>Ponudbo oddajamo (navedite eno od možnosti: samostojno/s podizvajalcem-ci/skupna ponudba):</t>
  </si>
  <si>
    <t>Skladno z zahtevami razpisne dokumentacije ponujamo:</t>
  </si>
  <si>
    <t>___________________________________________</t>
  </si>
  <si>
    <t>Skupna ponudbena vrednost v EUR brez DDV</t>
  </si>
  <si>
    <t>Skupna ponudbena vrednost v EUR z DDV</t>
  </si>
  <si>
    <t>Ponudnik v tabeli izpolni le z rumeno barvo označene stolpce</t>
  </si>
  <si>
    <t>Nepredvidene nabave materiala v višini 10% od zneska iz prejšnje vrstice</t>
  </si>
  <si>
    <t>Proizvajalec in komercialni naziv ponujenega artikla</t>
  </si>
  <si>
    <t>Embalažna enota pakiranja ponujenega artikla</t>
  </si>
  <si>
    <t>Cena na embalažno enoto pakiranja ponujenega artikla v EUR brez DDV</t>
  </si>
  <si>
    <t>Posebne zahteve glede artikla/blaga</t>
  </si>
  <si>
    <t>Veljavnost ponudbe je do 31. 3. 2019.</t>
  </si>
  <si>
    <t>pogoj št. 2.4.1</t>
  </si>
  <si>
    <t>pogoji št. 2.4.2, 2.4.3 in 2.4.4</t>
  </si>
  <si>
    <t>pogoj št. 2.4.5</t>
  </si>
  <si>
    <t>__________________________</t>
  </si>
  <si>
    <t>____________________________________________</t>
  </si>
  <si>
    <t>___________________________________________________________________________________________________________________________________________________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</si>
  <si>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</si>
  <si>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</si>
  <si>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</si>
  <si>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</si>
  <si>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</si>
  <si>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</si>
  <si>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</si>
  <si>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</si>
  <si>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</si>
  <si>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</si>
  <si>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</si>
  <si>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</si>
  <si>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</si>
  <si>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</si>
  <si>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</si>
  <si>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</si>
  <si>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</si>
  <si>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</si>
  <si>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</si>
  <si>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</si>
  <si>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</si>
  <si>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</si>
  <si>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</si>
  <si>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</si>
  <si>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</si>
  <si>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</si>
  <si>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</si>
  <si>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</si>
  <si>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</si>
  <si>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</si>
  <si>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</si>
  <si>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</si>
  <si>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</si>
  <si>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</si>
  <si>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</si>
  <si>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</si>
  <si>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</si>
  <si>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</si>
  <si>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</si>
  <si>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</si>
  <si>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</si>
  <si>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</si>
  <si>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</si>
  <si>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</si>
  <si>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</si>
  <si>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</si>
  <si>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</si>
  <si>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</si>
  <si>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</si>
  <si>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</si>
  <si>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</si>
  <si>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</si>
  <si>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</si>
  <si>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</si>
  <si>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</si>
  <si>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</si>
  <si>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</si>
  <si>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</si>
  <si>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</si>
  <si>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</si>
  <si>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</si>
  <si>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</si>
  <si>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</si>
  <si>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</si>
  <si>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</si>
  <si>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</si>
  <si>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</si>
  <si>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</si>
  <si>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</si>
  <si>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</si>
  <si>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</si>
  <si>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Vedro z ožemalnikom cca. 10L (kompatibilen s čistilcem z držalom pod zap. št. 53)</t>
  </si>
  <si>
    <t xml:space="preserve">Čistilec z držalom, kot npr. VILEDA Ultramax ali enakovreden (kompatibilen z vedrom z ožemalnikom pod zap. št. 60) </t>
  </si>
  <si>
    <t>Nosilec za krpe za suho brisanje (maslenka), s pritrdilnimi mesti (kompatibilen s krpo antistatično pod zap. št. 37)</t>
  </si>
  <si>
    <t>Rese rezervne, mikro vlakna in bombaž, za čistilec - rese za tla pod zap. št. 54</t>
  </si>
  <si>
    <t>Ročaj za nosilce za krpe, Ročaj vsaj 140 cm, raztegljiv, brez navoja, aluminij, za plastične nosilce za krpe (za nosilce za krpe pod zap. št. 50)</t>
  </si>
  <si>
    <t>Brisače papirnate, zloženke, 1-slojne, dim. 24,3x22cm ali 22,5x23cm</t>
  </si>
  <si>
    <t>2,5 l - 5 l</t>
  </si>
  <si>
    <t>0,4 l - 1 l</t>
  </si>
  <si>
    <t>0,75 - 2 kg</t>
  </si>
  <si>
    <t>rola (380 m)</t>
  </si>
  <si>
    <t>rola (200 lističev)</t>
  </si>
  <si>
    <t>rola (67 m)</t>
  </si>
  <si>
    <t>3150 zloženk 
(v 21 zavitkih po 150 zloženk ali 15 zavitkov po 210 zloženk)</t>
  </si>
  <si>
    <t>Brisače papirnate, zloženke, 2-slojne, enojni V pregib, dim. 22,4x23cm ali 22x20,8cm ali 21,5x22cm</t>
  </si>
  <si>
    <t>Papir toaletni, lističi, 2-slojni, dim. 11,3 x 20,5 cm ali 11 x 20 cm</t>
  </si>
  <si>
    <t>zavitek 8000 lističev ali 9000 lističev</t>
  </si>
  <si>
    <t>2kg - 5kg</t>
  </si>
  <si>
    <t>0,5 l - 1 l</t>
  </si>
  <si>
    <t>1 - 5 kos</t>
  </si>
  <si>
    <t>zavitek 10 - 50 kosov</t>
  </si>
  <si>
    <t>zavitek 10 - 25 kosov</t>
  </si>
  <si>
    <t xml:space="preserve">Brisače papirnate, 2-slojne, 21,4 cm, 67 m, premer kora 5,1 cm, centralno izvlečenje ali 2-slojne, 21 cm, premer kora 6 cm, 75 m, centralno izvlečenje </t>
  </si>
  <si>
    <t>zavitek 
(8000 lističev)</t>
  </si>
  <si>
    <t>Vrečke za smeti 60L, HD, debelina vsaj 15 mikronov - tanjša, šumeča</t>
  </si>
  <si>
    <t>Vrečke za smeti 60L, LD, debelina vsaj 30 mikronov - močnejša, nešumeča</t>
  </si>
  <si>
    <t>Vrečke za smeti 110-120L, LD, debelina vsaj 30 mikronov - močnejša, nešumeča</t>
  </si>
  <si>
    <t>Vrečke za smeti 150L, LD, debelina vsaj 30 mikronov - močnejša, nešumeča</t>
  </si>
  <si>
    <t>Papir toaletni, 2-slojni, rola od 240m do vključno 380 m, mere lističa: 19,5 x 10 cm, premer role: 27,5 cm, notranju premer: 7,5 cm, višina role: 10 cm</t>
  </si>
  <si>
    <t>Papir toaletni, 3-slojni, od 120 do vključno 200 lističev</t>
  </si>
  <si>
    <t>Vrečke za smeti 18-20L, LD, debelina vsaj 30 mikronov - močnejša, nešumeča, priporočena okvirna dimenzija 30x50cm (zadostuje, da ponudniki izpolnijo ali zahtevo po prostornini 18-20L ali priporočeni okvirni dimenziji)</t>
  </si>
  <si>
    <t>Vrečke za smeti 40L, HD, debelina vsaj 15 mikronov - tanjša, šumeča, priporočeni okvirni dimenziji 55x60cm ali 60x60cm (zadostuje, da ponudniki izpolnijo ali zahtevo po prostornini 40L ali eno izmed priporočenih okvirnih dimenzijah)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</si>
</sst>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;[Red]#,##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vertAlign val="superscript"/>
      <sz val="10"/>
      <color theme="1"/>
      <name val="Arial"/>
      <family val="2"/>
      <charset val="238"/>
    </font>
    <font>
      <b/>
      <i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Border="1"/>
    <xf numFmtId="0" fontId="0" fillId="0" borderId="0" xfId="0" applyNumberFormat="1" applyBorder="1"/>
    <xf numFmtId="0" fontId="0" fillId="4" borderId="0" xfId="0" applyNumberFormat="1" applyFont="1" applyFill="1" applyBorder="1"/>
    <xf numFmtId="0" fontId="0" fillId="4" borderId="0" xfId="0" applyFill="1" applyBorder="1" applyAlignment="1">
      <alignment horizontal="center" vertical="center"/>
    </xf>
    <xf numFmtId="0" fontId="5" fillId="4" borderId="2" xfId="0" applyFont="1" applyFill="1" applyBorder="1"/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3" borderId="0" xfId="0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4" borderId="2" xfId="0" applyNumberFormat="1" applyFont="1" applyFill="1" applyBorder="1"/>
    <xf numFmtId="0" fontId="0" fillId="0" borderId="0" xfId="0" applyFill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0" xfId="0" applyNumberFormat="1" applyFill="1" applyBorder="1" applyAlignment="1">
      <alignment horizontal="center"/>
    </xf>
  </cellXfs>
  <cellStyles count="4">
    <cellStyle name="Navadno" xfId="0" builtinId="0"/>
    <cellStyle name="Navadno 2" xfId="1"/>
    <cellStyle name="Navadno_List1" xfId="3"/>
    <cellStyle name="Navadno_Lis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Normal="100" workbookViewId="0">
      <selection activeCell="D44" sqref="D44"/>
    </sheetView>
  </sheetViews>
  <sheetFormatPr defaultRowHeight="15" x14ac:dyDescent="0.25"/>
  <cols>
    <col min="1" max="1" width="6.5703125" style="2" customWidth="1"/>
    <col min="2" max="2" width="54.5703125" style="2" customWidth="1"/>
    <col min="3" max="3" width="27" style="43" customWidth="1"/>
    <col min="4" max="4" width="18.140625" style="2" customWidth="1"/>
    <col min="5" max="5" width="15" style="2" customWidth="1"/>
    <col min="6" max="6" width="13.28515625" style="29" bestFit="1" customWidth="1"/>
    <col min="7" max="7" width="15.28515625" style="27" customWidth="1"/>
    <col min="8" max="8" width="18" customWidth="1"/>
    <col min="9" max="9" width="40.85546875" bestFit="1" customWidth="1"/>
    <col min="10" max="10" width="12.28515625" customWidth="1"/>
    <col min="11" max="11" width="15.28515625" style="27" customWidth="1"/>
  </cols>
  <sheetData>
    <row r="1" spans="1:11" x14ac:dyDescent="0.25">
      <c r="A1" s="67" t="s">
        <v>98</v>
      </c>
      <c r="B1" s="67"/>
    </row>
    <row r="2" spans="1:11" x14ac:dyDescent="0.25">
      <c r="A2" s="68"/>
      <c r="B2" s="68"/>
    </row>
    <row r="3" spans="1:11" x14ac:dyDescent="0.25">
      <c r="A3" s="64" t="s">
        <v>99</v>
      </c>
      <c r="B3" s="64"/>
      <c r="C3" s="40" t="s">
        <v>121</v>
      </c>
      <c r="D3" s="39"/>
      <c r="E3" s="39"/>
      <c r="F3" s="39"/>
      <c r="G3" s="39"/>
      <c r="H3" s="39"/>
    </row>
    <row r="4" spans="1:11" x14ac:dyDescent="0.25">
      <c r="A4" s="64" t="s">
        <v>100</v>
      </c>
      <c r="B4" s="64"/>
      <c r="C4" s="69" t="s">
        <v>122</v>
      </c>
      <c r="D4" s="69"/>
      <c r="E4" s="39"/>
      <c r="F4" s="39"/>
      <c r="G4" s="39"/>
      <c r="H4" s="39"/>
    </row>
    <row r="5" spans="1:11" ht="30" customHeight="1" x14ac:dyDescent="0.25">
      <c r="A5" s="64" t="s">
        <v>101</v>
      </c>
      <c r="B5" s="64"/>
      <c r="C5" s="69" t="s">
        <v>123</v>
      </c>
      <c r="D5" s="69"/>
      <c r="E5" s="69"/>
      <c r="F5" s="69"/>
      <c r="G5" s="69"/>
      <c r="H5" s="69"/>
      <c r="I5" s="69"/>
    </row>
    <row r="6" spans="1:11" ht="30" customHeight="1" x14ac:dyDescent="0.25">
      <c r="A6" s="64" t="s">
        <v>102</v>
      </c>
      <c r="B6" s="64"/>
      <c r="C6" s="69" t="s">
        <v>123</v>
      </c>
      <c r="D6" s="69"/>
      <c r="E6" s="69"/>
      <c r="F6" s="69"/>
      <c r="G6" s="69"/>
      <c r="H6" s="69"/>
      <c r="I6" s="69"/>
    </row>
    <row r="7" spans="1:11" x14ac:dyDescent="0.25">
      <c r="A7" s="64" t="s">
        <v>103</v>
      </c>
      <c r="B7" s="64"/>
      <c r="C7" s="69" t="s">
        <v>122</v>
      </c>
      <c r="D7" s="69"/>
      <c r="E7" s="39"/>
      <c r="F7" s="39"/>
      <c r="G7" s="39"/>
      <c r="H7" s="39"/>
    </row>
    <row r="8" spans="1:11" x14ac:dyDescent="0.25">
      <c r="A8" s="64" t="s">
        <v>104</v>
      </c>
      <c r="B8" s="64"/>
      <c r="C8" s="41" t="s">
        <v>121</v>
      </c>
      <c r="D8" s="35"/>
      <c r="E8" s="35"/>
      <c r="F8" s="36"/>
      <c r="G8" s="37"/>
      <c r="H8" s="38"/>
    </row>
    <row r="9" spans="1:11" x14ac:dyDescent="0.25">
      <c r="A9" s="64" t="s">
        <v>105</v>
      </c>
      <c r="B9" s="64"/>
      <c r="C9" s="41" t="s">
        <v>121</v>
      </c>
      <c r="D9" s="35"/>
      <c r="E9" s="35"/>
      <c r="F9" s="36"/>
      <c r="G9" s="37"/>
      <c r="H9" s="38"/>
    </row>
    <row r="10" spans="1:11" x14ac:dyDescent="0.25">
      <c r="A10" s="45"/>
      <c r="B10" s="45"/>
      <c r="C10" s="46"/>
      <c r="D10" s="35"/>
      <c r="E10" s="35"/>
      <c r="F10" s="36"/>
      <c r="G10" s="37"/>
      <c r="H10" s="38"/>
    </row>
    <row r="11" spans="1:11" x14ac:dyDescent="0.25">
      <c r="A11" s="64" t="s">
        <v>117</v>
      </c>
      <c r="B11" s="64"/>
      <c r="C11" s="46"/>
      <c r="D11" s="35"/>
      <c r="E11" s="35"/>
      <c r="F11" s="36"/>
      <c r="G11" s="37"/>
      <c r="H11" s="38"/>
    </row>
    <row r="12" spans="1:11" x14ac:dyDescent="0.25">
      <c r="A12" s="33"/>
      <c r="B12" s="33"/>
    </row>
    <row r="13" spans="1:11" ht="17.25" customHeight="1" x14ac:dyDescent="0.25">
      <c r="A13" s="65" t="s">
        <v>106</v>
      </c>
      <c r="B13" s="65"/>
      <c r="C13" s="65"/>
      <c r="D13" s="56" t="s">
        <v>108</v>
      </c>
      <c r="E13" s="56"/>
      <c r="F13" s="56"/>
    </row>
    <row r="14" spans="1:11" x14ac:dyDescent="0.25">
      <c r="A14" s="34"/>
      <c r="B14" s="34"/>
    </row>
    <row r="15" spans="1:11" x14ac:dyDescent="0.25">
      <c r="A15" s="35"/>
      <c r="B15" s="35"/>
      <c r="I15" s="66" t="s">
        <v>111</v>
      </c>
      <c r="J15" s="66"/>
      <c r="K15" s="66"/>
    </row>
    <row r="16" spans="1:11" ht="15.75" thickBot="1" x14ac:dyDescent="0.3">
      <c r="A16" s="59" t="s">
        <v>107</v>
      </c>
      <c r="B16" s="59"/>
      <c r="C16" s="44"/>
      <c r="D16" s="3"/>
      <c r="E16" s="3"/>
      <c r="F16" s="28"/>
      <c r="G16" s="24"/>
      <c r="H16" s="7"/>
      <c r="I16" s="7"/>
      <c r="J16" s="7"/>
      <c r="K16" s="24"/>
    </row>
    <row r="17" spans="1:12" ht="141" thickBot="1" x14ac:dyDescent="0.3">
      <c r="A17" s="22" t="s">
        <v>3</v>
      </c>
      <c r="B17" s="23" t="s">
        <v>4</v>
      </c>
      <c r="C17" s="23" t="s">
        <v>116</v>
      </c>
      <c r="D17" s="23" t="s">
        <v>5</v>
      </c>
      <c r="E17" s="22" t="s">
        <v>6</v>
      </c>
      <c r="F17" s="22" t="s">
        <v>7</v>
      </c>
      <c r="G17" s="31" t="s">
        <v>89</v>
      </c>
      <c r="H17" s="25" t="s">
        <v>93</v>
      </c>
      <c r="I17" s="1" t="s">
        <v>90</v>
      </c>
      <c r="J17" s="32" t="s">
        <v>113</v>
      </c>
      <c r="K17" s="32" t="s">
        <v>114</v>
      </c>
      <c r="L17" s="31" t="s">
        <v>115</v>
      </c>
    </row>
    <row r="18" spans="1:12" x14ac:dyDescent="0.25">
      <c r="A18" s="20"/>
      <c r="B18" s="20"/>
      <c r="C18" s="20"/>
      <c r="D18" s="21"/>
      <c r="E18" s="20"/>
      <c r="F18" s="20" t="s">
        <v>0</v>
      </c>
      <c r="G18" s="26"/>
      <c r="H18" s="26" t="s">
        <v>1</v>
      </c>
      <c r="I18" s="20" t="s">
        <v>2</v>
      </c>
      <c r="J18" s="20"/>
      <c r="K18" s="20"/>
      <c r="L18" s="26"/>
    </row>
    <row r="19" spans="1:12" ht="25.5" x14ac:dyDescent="0.25">
      <c r="A19" s="8" t="s">
        <v>124</v>
      </c>
      <c r="B19" s="9" t="s">
        <v>8</v>
      </c>
      <c r="C19" s="9" t="s">
        <v>118</v>
      </c>
      <c r="D19" s="10" t="s">
        <v>9</v>
      </c>
      <c r="E19" s="8" t="s">
        <v>10</v>
      </c>
      <c r="F19" s="11">
        <v>3018</v>
      </c>
      <c r="G19" s="52"/>
      <c r="H19" s="47">
        <f>G19*1.22</f>
        <v>0</v>
      </c>
      <c r="I19" s="47">
        <f>+G19*F19</f>
        <v>0</v>
      </c>
      <c r="J19" s="42"/>
      <c r="K19" s="42"/>
      <c r="L19" s="50"/>
    </row>
    <row r="20" spans="1:12" ht="38.25" x14ac:dyDescent="0.25">
      <c r="A20" s="8" t="s">
        <v>125</v>
      </c>
      <c r="B20" s="54" t="s">
        <v>216</v>
      </c>
      <c r="C20" s="9" t="s">
        <v>118</v>
      </c>
      <c r="D20" s="10" t="s">
        <v>11</v>
      </c>
      <c r="E20" s="12" t="s">
        <v>206</v>
      </c>
      <c r="F20" s="11">
        <v>3100</v>
      </c>
      <c r="G20" s="52"/>
      <c r="H20" s="47">
        <f t="shared" ref="H20:H82" si="0">G20*1.22</f>
        <v>0</v>
      </c>
      <c r="I20" s="47">
        <f t="shared" ref="I20:I76" si="1">+G20*F20</f>
        <v>0</v>
      </c>
      <c r="J20" s="42"/>
      <c r="K20" s="42"/>
      <c r="L20" s="50"/>
    </row>
    <row r="21" spans="1:12" ht="25.5" x14ac:dyDescent="0.25">
      <c r="A21" s="8" t="s">
        <v>126</v>
      </c>
      <c r="B21" s="13" t="s">
        <v>12</v>
      </c>
      <c r="C21" s="9" t="s">
        <v>118</v>
      </c>
      <c r="D21" s="10" t="s">
        <v>9</v>
      </c>
      <c r="E21" s="8" t="s">
        <v>10</v>
      </c>
      <c r="F21" s="11">
        <v>444</v>
      </c>
      <c r="G21" s="52"/>
      <c r="H21" s="47">
        <f t="shared" si="0"/>
        <v>0</v>
      </c>
      <c r="I21" s="47">
        <f t="shared" si="1"/>
        <v>0</v>
      </c>
      <c r="J21" s="42"/>
      <c r="K21" s="42"/>
      <c r="L21" s="50"/>
    </row>
    <row r="22" spans="1:12" ht="25.5" x14ac:dyDescent="0.25">
      <c r="A22" s="8" t="s">
        <v>127</v>
      </c>
      <c r="B22" s="13" t="s">
        <v>200</v>
      </c>
      <c r="C22" s="9" t="s">
        <v>118</v>
      </c>
      <c r="D22" s="14" t="s">
        <v>13</v>
      </c>
      <c r="E22" s="8" t="s">
        <v>14</v>
      </c>
      <c r="F22" s="11">
        <v>400</v>
      </c>
      <c r="G22" s="52"/>
      <c r="H22" s="47">
        <f t="shared" si="0"/>
        <v>0</v>
      </c>
      <c r="I22" s="47">
        <f t="shared" si="1"/>
        <v>0</v>
      </c>
      <c r="J22" s="42"/>
      <c r="K22" s="42"/>
      <c r="L22" s="50"/>
    </row>
    <row r="23" spans="1:12" ht="63.75" x14ac:dyDescent="0.25">
      <c r="A23" s="8" t="s">
        <v>128</v>
      </c>
      <c r="B23" s="9" t="s">
        <v>208</v>
      </c>
      <c r="C23" s="9" t="s">
        <v>118</v>
      </c>
      <c r="D23" s="30" t="s">
        <v>207</v>
      </c>
      <c r="E23" s="8" t="s">
        <v>15</v>
      </c>
      <c r="F23" s="11">
        <v>410</v>
      </c>
      <c r="G23" s="52"/>
      <c r="H23" s="47">
        <f t="shared" si="0"/>
        <v>0</v>
      </c>
      <c r="I23" s="47">
        <f t="shared" si="1"/>
        <v>0</v>
      </c>
      <c r="J23" s="42"/>
      <c r="K23" s="42"/>
      <c r="L23" s="50"/>
    </row>
    <row r="24" spans="1:12" ht="38.25" x14ac:dyDescent="0.25">
      <c r="A24" s="8" t="s">
        <v>129</v>
      </c>
      <c r="B24" s="16" t="s">
        <v>222</v>
      </c>
      <c r="C24" s="9" t="s">
        <v>118</v>
      </c>
      <c r="D24" s="30" t="s">
        <v>96</v>
      </c>
      <c r="E24" s="12" t="s">
        <v>204</v>
      </c>
      <c r="F24" s="11">
        <v>200</v>
      </c>
      <c r="G24" s="52"/>
      <c r="H24" s="47">
        <f t="shared" ref="H24:H42" si="2">G24*1.22</f>
        <v>0</v>
      </c>
      <c r="I24" s="47">
        <f t="shared" ref="I24:I42" si="3">+G24*F24</f>
        <v>0</v>
      </c>
      <c r="J24" s="42"/>
      <c r="K24" s="42"/>
      <c r="L24" s="50"/>
    </row>
    <row r="25" spans="1:12" x14ac:dyDescent="0.25">
      <c r="A25" s="8" t="s">
        <v>130</v>
      </c>
      <c r="B25" s="54" t="s">
        <v>223</v>
      </c>
      <c r="C25" s="9" t="s">
        <v>118</v>
      </c>
      <c r="D25" s="12" t="s">
        <v>66</v>
      </c>
      <c r="E25" s="8" t="s">
        <v>205</v>
      </c>
      <c r="F25" s="11">
        <v>5200</v>
      </c>
      <c r="G25" s="52"/>
      <c r="H25" s="47">
        <f t="shared" si="2"/>
        <v>0</v>
      </c>
      <c r="I25" s="47">
        <f t="shared" si="3"/>
        <v>0</v>
      </c>
      <c r="J25" s="42"/>
      <c r="K25" s="42"/>
      <c r="L25" s="50"/>
    </row>
    <row r="26" spans="1:12" ht="25.5" x14ac:dyDescent="0.25">
      <c r="A26" s="8" t="s">
        <v>131</v>
      </c>
      <c r="B26" s="9" t="s">
        <v>209</v>
      </c>
      <c r="C26" s="9" t="s">
        <v>118</v>
      </c>
      <c r="D26" s="30" t="s">
        <v>210</v>
      </c>
      <c r="E26" s="8" t="s">
        <v>217</v>
      </c>
      <c r="F26" s="11">
        <v>120</v>
      </c>
      <c r="G26" s="52"/>
      <c r="H26" s="47">
        <f t="shared" si="2"/>
        <v>0</v>
      </c>
      <c r="I26" s="47">
        <f t="shared" si="3"/>
        <v>0</v>
      </c>
      <c r="J26" s="42"/>
      <c r="K26" s="42"/>
      <c r="L26" s="50"/>
    </row>
    <row r="27" spans="1:12" ht="25.5" x14ac:dyDescent="0.25">
      <c r="A27" s="8" t="s">
        <v>132</v>
      </c>
      <c r="B27" s="9" t="s">
        <v>19</v>
      </c>
      <c r="C27" s="9" t="s">
        <v>119</v>
      </c>
      <c r="D27" s="15" t="s">
        <v>20</v>
      </c>
      <c r="E27" s="10" t="s">
        <v>21</v>
      </c>
      <c r="F27" s="11">
        <v>185</v>
      </c>
      <c r="G27" s="52"/>
      <c r="H27" s="47">
        <f t="shared" si="2"/>
        <v>0</v>
      </c>
      <c r="I27" s="47">
        <f t="shared" si="3"/>
        <v>0</v>
      </c>
      <c r="J27" s="42"/>
      <c r="K27" s="42"/>
      <c r="L27" s="50"/>
    </row>
    <row r="28" spans="1:12" ht="25.5" x14ac:dyDescent="0.25">
      <c r="A28" s="8" t="s">
        <v>133</v>
      </c>
      <c r="B28" s="9" t="s">
        <v>19</v>
      </c>
      <c r="C28" s="9" t="s">
        <v>119</v>
      </c>
      <c r="D28" s="10" t="s">
        <v>22</v>
      </c>
      <c r="E28" s="10" t="s">
        <v>21</v>
      </c>
      <c r="F28" s="11">
        <v>45</v>
      </c>
      <c r="G28" s="52"/>
      <c r="H28" s="47">
        <f t="shared" si="2"/>
        <v>0</v>
      </c>
      <c r="I28" s="47">
        <f t="shared" si="3"/>
        <v>0</v>
      </c>
      <c r="J28" s="42"/>
      <c r="K28" s="42"/>
      <c r="L28" s="50"/>
    </row>
    <row r="29" spans="1:12" x14ac:dyDescent="0.25">
      <c r="A29" s="8" t="s">
        <v>134</v>
      </c>
      <c r="B29" s="9" t="s">
        <v>25</v>
      </c>
      <c r="C29" s="9" t="s">
        <v>120</v>
      </c>
      <c r="D29" s="12" t="s">
        <v>26</v>
      </c>
      <c r="E29" s="10" t="s">
        <v>21</v>
      </c>
      <c r="F29" s="11">
        <v>25</v>
      </c>
      <c r="G29" s="52"/>
      <c r="H29" s="47">
        <f t="shared" si="2"/>
        <v>0</v>
      </c>
      <c r="I29" s="47">
        <f t="shared" si="3"/>
        <v>0</v>
      </c>
      <c r="J29" s="42"/>
      <c r="K29" s="42"/>
      <c r="L29" s="50"/>
    </row>
    <row r="30" spans="1:12" ht="38.25" x14ac:dyDescent="0.25">
      <c r="A30" s="8" t="s">
        <v>135</v>
      </c>
      <c r="B30" s="9" t="s">
        <v>27</v>
      </c>
      <c r="C30" s="9" t="s">
        <v>119</v>
      </c>
      <c r="D30" s="15" t="s">
        <v>20</v>
      </c>
      <c r="E30" s="10" t="s">
        <v>21</v>
      </c>
      <c r="F30" s="11">
        <v>205</v>
      </c>
      <c r="G30" s="52"/>
      <c r="H30" s="47">
        <f t="shared" si="2"/>
        <v>0</v>
      </c>
      <c r="I30" s="47">
        <f t="shared" si="3"/>
        <v>0</v>
      </c>
      <c r="J30" s="42"/>
      <c r="K30" s="42"/>
      <c r="L30" s="50"/>
    </row>
    <row r="31" spans="1:12" ht="38.25" x14ac:dyDescent="0.25">
      <c r="A31" s="8" t="s">
        <v>136</v>
      </c>
      <c r="B31" s="9" t="s">
        <v>28</v>
      </c>
      <c r="C31" s="9" t="s">
        <v>119</v>
      </c>
      <c r="D31" s="15" t="s">
        <v>20</v>
      </c>
      <c r="E31" s="10" t="s">
        <v>21</v>
      </c>
      <c r="F31" s="11">
        <v>253</v>
      </c>
      <c r="G31" s="52"/>
      <c r="H31" s="47">
        <f t="shared" si="2"/>
        <v>0</v>
      </c>
      <c r="I31" s="47">
        <f t="shared" si="3"/>
        <v>0</v>
      </c>
      <c r="J31" s="42"/>
      <c r="K31" s="42"/>
      <c r="L31" s="50"/>
    </row>
    <row r="32" spans="1:12" x14ac:dyDescent="0.25">
      <c r="A32" s="8" t="s">
        <v>137</v>
      </c>
      <c r="B32" s="9" t="s">
        <v>33</v>
      </c>
      <c r="C32" s="9" t="s">
        <v>119</v>
      </c>
      <c r="D32" s="15" t="s">
        <v>20</v>
      </c>
      <c r="E32" s="10" t="s">
        <v>21</v>
      </c>
      <c r="F32" s="11">
        <v>61</v>
      </c>
      <c r="G32" s="52"/>
      <c r="H32" s="47">
        <f t="shared" si="2"/>
        <v>0</v>
      </c>
      <c r="I32" s="47">
        <f t="shared" si="3"/>
        <v>0</v>
      </c>
      <c r="J32" s="42"/>
      <c r="K32" s="42"/>
      <c r="L32" s="50"/>
    </row>
    <row r="33" spans="1:12" x14ac:dyDescent="0.25">
      <c r="A33" s="8" t="s">
        <v>138</v>
      </c>
      <c r="B33" s="9" t="s">
        <v>35</v>
      </c>
      <c r="C33" s="9" t="s">
        <v>119</v>
      </c>
      <c r="D33" s="15" t="s">
        <v>36</v>
      </c>
      <c r="E33" s="12" t="s">
        <v>21</v>
      </c>
      <c r="F33" s="11">
        <v>1041.4000000000001</v>
      </c>
      <c r="G33" s="52"/>
      <c r="H33" s="47">
        <f t="shared" si="2"/>
        <v>0</v>
      </c>
      <c r="I33" s="47">
        <f t="shared" si="3"/>
        <v>0</v>
      </c>
      <c r="J33" s="42"/>
      <c r="K33" s="42"/>
      <c r="L33" s="50"/>
    </row>
    <row r="34" spans="1:12" ht="25.5" x14ac:dyDescent="0.25">
      <c r="A34" s="8" t="s">
        <v>139</v>
      </c>
      <c r="B34" s="9" t="s">
        <v>56</v>
      </c>
      <c r="C34" s="9"/>
      <c r="D34" s="12" t="s">
        <v>57</v>
      </c>
      <c r="E34" s="10" t="s">
        <v>17</v>
      </c>
      <c r="F34" s="11">
        <v>64</v>
      </c>
      <c r="G34" s="52"/>
      <c r="H34" s="47">
        <f t="shared" si="2"/>
        <v>0</v>
      </c>
      <c r="I34" s="47">
        <f t="shared" si="3"/>
        <v>0</v>
      </c>
      <c r="J34" s="42"/>
      <c r="K34" s="42"/>
      <c r="L34" s="50"/>
    </row>
    <row r="35" spans="1:12" x14ac:dyDescent="0.25">
      <c r="A35" s="8" t="s">
        <v>140</v>
      </c>
      <c r="B35" s="9" t="s">
        <v>58</v>
      </c>
      <c r="C35" s="9"/>
      <c r="D35" s="10" t="s">
        <v>22</v>
      </c>
      <c r="E35" s="10" t="s">
        <v>21</v>
      </c>
      <c r="F35" s="11">
        <v>295</v>
      </c>
      <c r="G35" s="52"/>
      <c r="H35" s="47">
        <f t="shared" si="2"/>
        <v>0</v>
      </c>
      <c r="I35" s="47">
        <f t="shared" si="3"/>
        <v>0</v>
      </c>
      <c r="J35" s="42"/>
      <c r="K35" s="42"/>
      <c r="L35" s="50"/>
    </row>
    <row r="36" spans="1:12" x14ac:dyDescent="0.25">
      <c r="A36" s="8" t="s">
        <v>141</v>
      </c>
      <c r="B36" s="9" t="s">
        <v>58</v>
      </c>
      <c r="C36" s="9"/>
      <c r="D36" s="15" t="s">
        <v>36</v>
      </c>
      <c r="E36" s="12" t="s">
        <v>21</v>
      </c>
      <c r="F36" s="11">
        <v>4.5</v>
      </c>
      <c r="G36" s="52"/>
      <c r="H36" s="47">
        <f t="shared" si="2"/>
        <v>0</v>
      </c>
      <c r="I36" s="47">
        <f t="shared" si="3"/>
        <v>0</v>
      </c>
      <c r="J36" s="42"/>
      <c r="K36" s="42"/>
      <c r="L36" s="50"/>
    </row>
    <row r="37" spans="1:12" ht="27" x14ac:dyDescent="0.25">
      <c r="A37" s="8" t="s">
        <v>142</v>
      </c>
      <c r="B37" s="9" t="s">
        <v>92</v>
      </c>
      <c r="C37" s="16"/>
      <c r="D37" s="10" t="s">
        <v>201</v>
      </c>
      <c r="E37" s="10" t="s">
        <v>21</v>
      </c>
      <c r="F37" s="11">
        <v>56</v>
      </c>
      <c r="G37" s="52"/>
      <c r="H37" s="47">
        <f t="shared" si="2"/>
        <v>0</v>
      </c>
      <c r="I37" s="47">
        <f t="shared" si="3"/>
        <v>0</v>
      </c>
      <c r="J37" s="42"/>
      <c r="K37" s="42"/>
      <c r="L37" s="50"/>
    </row>
    <row r="38" spans="1:12" x14ac:dyDescent="0.25">
      <c r="A38" s="8" t="s">
        <v>143</v>
      </c>
      <c r="B38" s="9" t="s">
        <v>37</v>
      </c>
      <c r="C38" s="9"/>
      <c r="D38" s="12" t="s">
        <v>38</v>
      </c>
      <c r="E38" s="12" t="s">
        <v>21</v>
      </c>
      <c r="F38" s="11">
        <v>157</v>
      </c>
      <c r="G38" s="52"/>
      <c r="H38" s="47">
        <f t="shared" si="2"/>
        <v>0</v>
      </c>
      <c r="I38" s="47">
        <f t="shared" si="3"/>
        <v>0</v>
      </c>
      <c r="J38" s="42"/>
      <c r="K38" s="42"/>
      <c r="L38" s="50"/>
    </row>
    <row r="39" spans="1:12" x14ac:dyDescent="0.25">
      <c r="A39" s="8" t="s">
        <v>144</v>
      </c>
      <c r="B39" s="9" t="s">
        <v>88</v>
      </c>
      <c r="C39" s="9"/>
      <c r="D39" s="12" t="s">
        <v>211</v>
      </c>
      <c r="E39" s="12" t="s">
        <v>61</v>
      </c>
      <c r="F39" s="11">
        <v>13</v>
      </c>
      <c r="G39" s="52"/>
      <c r="H39" s="47">
        <f t="shared" si="2"/>
        <v>0</v>
      </c>
      <c r="I39" s="47">
        <f t="shared" si="3"/>
        <v>0</v>
      </c>
      <c r="J39" s="42"/>
      <c r="K39" s="42"/>
      <c r="L39" s="50"/>
    </row>
    <row r="40" spans="1:12" x14ac:dyDescent="0.25">
      <c r="A40" s="8" t="s">
        <v>145</v>
      </c>
      <c r="B40" s="9" t="s">
        <v>62</v>
      </c>
      <c r="C40" s="9" t="s">
        <v>120</v>
      </c>
      <c r="D40" s="12" t="s">
        <v>63</v>
      </c>
      <c r="E40" s="12" t="s">
        <v>21</v>
      </c>
      <c r="F40" s="11">
        <v>130</v>
      </c>
      <c r="G40" s="52"/>
      <c r="H40" s="47">
        <f t="shared" si="2"/>
        <v>0</v>
      </c>
      <c r="I40" s="47">
        <f t="shared" si="3"/>
        <v>0</v>
      </c>
      <c r="J40" s="42"/>
      <c r="K40" s="42"/>
      <c r="L40" s="50"/>
    </row>
    <row r="41" spans="1:12" ht="25.5" x14ac:dyDescent="0.25">
      <c r="A41" s="8" t="s">
        <v>146</v>
      </c>
      <c r="B41" s="9" t="s">
        <v>23</v>
      </c>
      <c r="C41" s="9"/>
      <c r="D41" s="15" t="s">
        <v>20</v>
      </c>
      <c r="E41" s="10" t="s">
        <v>21</v>
      </c>
      <c r="F41" s="11">
        <v>30</v>
      </c>
      <c r="G41" s="52"/>
      <c r="H41" s="47">
        <f t="shared" si="2"/>
        <v>0</v>
      </c>
      <c r="I41" s="47">
        <f t="shared" si="3"/>
        <v>0</v>
      </c>
      <c r="J41" s="42"/>
      <c r="K41" s="42"/>
      <c r="L41" s="50"/>
    </row>
    <row r="42" spans="1:12" ht="25.5" x14ac:dyDescent="0.25">
      <c r="A42" s="8" t="s">
        <v>147</v>
      </c>
      <c r="B42" s="9" t="s">
        <v>24</v>
      </c>
      <c r="C42" s="9"/>
      <c r="D42" s="15" t="s">
        <v>20</v>
      </c>
      <c r="E42" s="12" t="s">
        <v>21</v>
      </c>
      <c r="F42" s="11">
        <v>127</v>
      </c>
      <c r="G42" s="52"/>
      <c r="H42" s="47">
        <f t="shared" si="2"/>
        <v>0</v>
      </c>
      <c r="I42" s="47">
        <f t="shared" si="3"/>
        <v>0</v>
      </c>
      <c r="J42" s="42"/>
      <c r="K42" s="42"/>
      <c r="L42" s="50"/>
    </row>
    <row r="43" spans="1:12" ht="38.25" x14ac:dyDescent="0.25">
      <c r="A43" s="8" t="s">
        <v>148</v>
      </c>
      <c r="B43" s="9" t="s">
        <v>29</v>
      </c>
      <c r="C43" s="9"/>
      <c r="D43" s="10" t="s">
        <v>30</v>
      </c>
      <c r="E43" s="12" t="s">
        <v>17</v>
      </c>
      <c r="F43" s="11">
        <v>111</v>
      </c>
      <c r="G43" s="52"/>
      <c r="H43" s="47">
        <f t="shared" si="0"/>
        <v>0</v>
      </c>
      <c r="I43" s="47">
        <f t="shared" si="1"/>
        <v>0</v>
      </c>
      <c r="J43" s="42"/>
      <c r="K43" s="42"/>
      <c r="L43" s="50"/>
    </row>
    <row r="44" spans="1:12" ht="38.25" x14ac:dyDescent="0.25">
      <c r="A44" s="8" t="s">
        <v>149</v>
      </c>
      <c r="B44" s="9" t="s">
        <v>31</v>
      </c>
      <c r="C44" s="9"/>
      <c r="D44" s="15" t="s">
        <v>212</v>
      </c>
      <c r="E44" s="10" t="s">
        <v>21</v>
      </c>
      <c r="F44" s="11">
        <v>92</v>
      </c>
      <c r="G44" s="52"/>
      <c r="H44" s="47">
        <f t="shared" si="0"/>
        <v>0</v>
      </c>
      <c r="I44" s="47">
        <f t="shared" si="1"/>
        <v>0</v>
      </c>
      <c r="J44" s="42"/>
      <c r="K44" s="42"/>
      <c r="L44" s="50"/>
    </row>
    <row r="45" spans="1:12" ht="38.25" x14ac:dyDescent="0.25">
      <c r="A45" s="8" t="s">
        <v>150</v>
      </c>
      <c r="B45" s="9" t="s">
        <v>32</v>
      </c>
      <c r="C45" s="9"/>
      <c r="D45" s="15" t="s">
        <v>20</v>
      </c>
      <c r="E45" s="10" t="s">
        <v>21</v>
      </c>
      <c r="F45" s="11">
        <v>132</v>
      </c>
      <c r="G45" s="52"/>
      <c r="H45" s="47">
        <f t="shared" si="0"/>
        <v>0</v>
      </c>
      <c r="I45" s="47">
        <f t="shared" si="1"/>
        <v>0</v>
      </c>
      <c r="J45" s="42"/>
      <c r="K45" s="42"/>
      <c r="L45" s="50"/>
    </row>
    <row r="46" spans="1:12" ht="25.5" x14ac:dyDescent="0.25">
      <c r="A46" s="8" t="s">
        <v>151</v>
      </c>
      <c r="B46" s="9" t="s">
        <v>97</v>
      </c>
      <c r="C46" s="9"/>
      <c r="D46" s="10" t="s">
        <v>202</v>
      </c>
      <c r="E46" s="10" t="s">
        <v>21</v>
      </c>
      <c r="F46" s="11">
        <v>40.5</v>
      </c>
      <c r="G46" s="52"/>
      <c r="H46" s="47">
        <f t="shared" si="0"/>
        <v>0</v>
      </c>
      <c r="I46" s="47">
        <f t="shared" si="1"/>
        <v>0</v>
      </c>
      <c r="J46" s="42"/>
      <c r="K46" s="42"/>
      <c r="L46" s="50"/>
    </row>
    <row r="47" spans="1:12" x14ac:dyDescent="0.25">
      <c r="A47" s="8" t="s">
        <v>152</v>
      </c>
      <c r="B47" s="9" t="s">
        <v>34</v>
      </c>
      <c r="C47" s="9"/>
      <c r="D47" s="10" t="s">
        <v>202</v>
      </c>
      <c r="E47" s="12" t="s">
        <v>21</v>
      </c>
      <c r="F47" s="11">
        <v>67.8</v>
      </c>
      <c r="G47" s="52"/>
      <c r="H47" s="47">
        <f t="shared" si="0"/>
        <v>0</v>
      </c>
      <c r="I47" s="47">
        <f t="shared" si="1"/>
        <v>0</v>
      </c>
      <c r="J47" s="42"/>
      <c r="K47" s="42"/>
      <c r="L47" s="50"/>
    </row>
    <row r="48" spans="1:12" ht="38.25" x14ac:dyDescent="0.25">
      <c r="A48" s="8" t="s">
        <v>153</v>
      </c>
      <c r="B48" s="9" t="s">
        <v>64</v>
      </c>
      <c r="C48" s="9"/>
      <c r="D48" s="12" t="s">
        <v>65</v>
      </c>
      <c r="E48" s="12" t="s">
        <v>21</v>
      </c>
      <c r="F48" s="11">
        <v>31</v>
      </c>
      <c r="G48" s="52"/>
      <c r="H48" s="47">
        <f>G48*1.22</f>
        <v>0</v>
      </c>
      <c r="I48" s="47">
        <f>+G48*F48</f>
        <v>0</v>
      </c>
      <c r="J48" s="42"/>
      <c r="K48" s="42"/>
      <c r="L48" s="50"/>
    </row>
    <row r="49" spans="1:12" x14ac:dyDescent="0.25">
      <c r="A49" s="8" t="s">
        <v>154</v>
      </c>
      <c r="B49" s="9" t="s">
        <v>68</v>
      </c>
      <c r="C49" s="9"/>
      <c r="D49" s="15" t="s">
        <v>212</v>
      </c>
      <c r="E49" s="12" t="s">
        <v>21</v>
      </c>
      <c r="F49" s="11">
        <v>121.1</v>
      </c>
      <c r="G49" s="52"/>
      <c r="H49" s="47">
        <f>G49*1.22</f>
        <v>0</v>
      </c>
      <c r="I49" s="47">
        <f>+G49*F49</f>
        <v>0</v>
      </c>
      <c r="J49" s="42"/>
      <c r="K49" s="42"/>
      <c r="L49" s="50"/>
    </row>
    <row r="50" spans="1:12" x14ac:dyDescent="0.25">
      <c r="A50" s="8" t="s">
        <v>155</v>
      </c>
      <c r="B50" s="9" t="s">
        <v>70</v>
      </c>
      <c r="C50" s="9"/>
      <c r="D50" s="12" t="s">
        <v>71</v>
      </c>
      <c r="E50" s="12" t="s">
        <v>61</v>
      </c>
      <c r="F50" s="11">
        <v>161.5</v>
      </c>
      <c r="G50" s="52"/>
      <c r="H50" s="47">
        <f>G50*1.22</f>
        <v>0</v>
      </c>
      <c r="I50" s="47">
        <f>+G50*F50</f>
        <v>0</v>
      </c>
      <c r="J50" s="42"/>
      <c r="K50" s="42"/>
      <c r="L50" s="50"/>
    </row>
    <row r="51" spans="1:12" x14ac:dyDescent="0.25">
      <c r="A51" s="8" t="s">
        <v>156</v>
      </c>
      <c r="B51" s="9" t="s">
        <v>72</v>
      </c>
      <c r="C51" s="9"/>
      <c r="D51" s="10" t="s">
        <v>73</v>
      </c>
      <c r="E51" s="12" t="s">
        <v>17</v>
      </c>
      <c r="F51" s="11">
        <v>1630</v>
      </c>
      <c r="G51" s="52"/>
      <c r="H51" s="47">
        <f>G51*1.22</f>
        <v>0</v>
      </c>
      <c r="I51" s="47">
        <f>+G51*F51</f>
        <v>0</v>
      </c>
      <c r="J51" s="42"/>
      <c r="K51" s="42"/>
      <c r="L51" s="50"/>
    </row>
    <row r="52" spans="1:12" ht="25.5" x14ac:dyDescent="0.25">
      <c r="A52" s="8" t="s">
        <v>157</v>
      </c>
      <c r="B52" s="9" t="s">
        <v>74</v>
      </c>
      <c r="C52" s="9"/>
      <c r="D52" s="10" t="s">
        <v>203</v>
      </c>
      <c r="E52" s="10" t="s">
        <v>61</v>
      </c>
      <c r="F52" s="11">
        <v>202</v>
      </c>
      <c r="G52" s="52"/>
      <c r="H52" s="47">
        <f>G52*1.22</f>
        <v>0</v>
      </c>
      <c r="I52" s="47">
        <f>+G52*F52</f>
        <v>0</v>
      </c>
      <c r="J52" s="42"/>
      <c r="K52" s="42"/>
      <c r="L52" s="50"/>
    </row>
    <row r="53" spans="1:12" ht="38.25" x14ac:dyDescent="0.25">
      <c r="A53" s="8" t="s">
        <v>158</v>
      </c>
      <c r="B53" s="9" t="s">
        <v>39</v>
      </c>
      <c r="C53" s="9"/>
      <c r="D53" s="12" t="s">
        <v>213</v>
      </c>
      <c r="E53" s="10" t="s">
        <v>17</v>
      </c>
      <c r="F53" s="11">
        <v>1958</v>
      </c>
      <c r="G53" s="52"/>
      <c r="H53" s="47">
        <f t="shared" si="0"/>
        <v>0</v>
      </c>
      <c r="I53" s="47">
        <f t="shared" si="1"/>
        <v>0</v>
      </c>
      <c r="J53" s="42"/>
      <c r="K53" s="42"/>
      <c r="L53" s="50"/>
    </row>
    <row r="54" spans="1:12" ht="51" x14ac:dyDescent="0.25">
      <c r="A54" s="8" t="s">
        <v>159</v>
      </c>
      <c r="B54" s="9" t="s">
        <v>41</v>
      </c>
      <c r="C54" s="9"/>
      <c r="D54" s="12" t="s">
        <v>40</v>
      </c>
      <c r="E54" s="12" t="s">
        <v>17</v>
      </c>
      <c r="F54" s="11">
        <v>345</v>
      </c>
      <c r="G54" s="52"/>
      <c r="H54" s="47">
        <f t="shared" si="0"/>
        <v>0</v>
      </c>
      <c r="I54" s="47">
        <f t="shared" si="1"/>
        <v>0</v>
      </c>
      <c r="J54" s="42"/>
      <c r="K54" s="42"/>
      <c r="L54" s="50"/>
    </row>
    <row r="55" spans="1:12" ht="25.5" x14ac:dyDescent="0.25">
      <c r="A55" s="8" t="s">
        <v>160</v>
      </c>
      <c r="B55" s="13" t="s">
        <v>42</v>
      </c>
      <c r="C55" s="13"/>
      <c r="D55" s="10" t="s">
        <v>43</v>
      </c>
      <c r="E55" s="10" t="s">
        <v>17</v>
      </c>
      <c r="F55" s="11">
        <v>410</v>
      </c>
      <c r="G55" s="52"/>
      <c r="H55" s="47">
        <f t="shared" si="0"/>
        <v>0</v>
      </c>
      <c r="I55" s="47">
        <f t="shared" si="1"/>
        <v>0</v>
      </c>
      <c r="J55" s="42"/>
      <c r="K55" s="42"/>
      <c r="L55" s="50"/>
    </row>
    <row r="56" spans="1:12" ht="25.5" x14ac:dyDescent="0.25">
      <c r="A56" s="8" t="s">
        <v>161</v>
      </c>
      <c r="B56" s="9" t="s">
        <v>44</v>
      </c>
      <c r="C56" s="9"/>
      <c r="D56" s="12" t="s">
        <v>45</v>
      </c>
      <c r="E56" s="12" t="s">
        <v>17</v>
      </c>
      <c r="F56" s="11">
        <v>1215</v>
      </c>
      <c r="G56" s="52"/>
      <c r="H56" s="47">
        <f t="shared" si="0"/>
        <v>0</v>
      </c>
      <c r="I56" s="47">
        <f t="shared" si="1"/>
        <v>0</v>
      </c>
      <c r="J56" s="42"/>
      <c r="K56" s="42"/>
      <c r="L56" s="50"/>
    </row>
    <row r="57" spans="1:12" x14ac:dyDescent="0.25">
      <c r="A57" s="8" t="s">
        <v>162</v>
      </c>
      <c r="B57" s="9" t="s">
        <v>46</v>
      </c>
      <c r="C57" s="9"/>
      <c r="D57" s="12" t="s">
        <v>40</v>
      </c>
      <c r="E57" s="8" t="s">
        <v>17</v>
      </c>
      <c r="F57" s="11">
        <v>202</v>
      </c>
      <c r="G57" s="52"/>
      <c r="H57" s="47">
        <f t="shared" si="0"/>
        <v>0</v>
      </c>
      <c r="I57" s="47">
        <f t="shared" si="1"/>
        <v>0</v>
      </c>
      <c r="J57" s="42"/>
      <c r="K57" s="42"/>
      <c r="L57" s="50"/>
    </row>
    <row r="58" spans="1:12" x14ac:dyDescent="0.25">
      <c r="A58" s="8" t="s">
        <v>163</v>
      </c>
      <c r="B58" s="9" t="s">
        <v>47</v>
      </c>
      <c r="C58" s="9"/>
      <c r="D58" s="12" t="s">
        <v>40</v>
      </c>
      <c r="E58" s="10" t="s">
        <v>17</v>
      </c>
      <c r="F58" s="11">
        <v>24</v>
      </c>
      <c r="G58" s="52"/>
      <c r="H58" s="47">
        <f t="shared" si="0"/>
        <v>0</v>
      </c>
      <c r="I58" s="47">
        <f t="shared" si="1"/>
        <v>0</v>
      </c>
      <c r="J58" s="42"/>
      <c r="K58" s="42"/>
      <c r="L58" s="50"/>
    </row>
    <row r="59" spans="1:12" ht="38.25" x14ac:dyDescent="0.25">
      <c r="A59" s="8" t="s">
        <v>164</v>
      </c>
      <c r="B59" s="9" t="s">
        <v>48</v>
      </c>
      <c r="C59" s="9"/>
      <c r="D59" s="12" t="s">
        <v>40</v>
      </c>
      <c r="E59" s="10" t="s">
        <v>17</v>
      </c>
      <c r="F59" s="11">
        <v>24</v>
      </c>
      <c r="G59" s="52"/>
      <c r="H59" s="47">
        <f t="shared" si="0"/>
        <v>0</v>
      </c>
      <c r="I59" s="47">
        <f t="shared" si="1"/>
        <v>0</v>
      </c>
      <c r="J59" s="42"/>
      <c r="K59" s="42"/>
      <c r="L59" s="50"/>
    </row>
    <row r="60" spans="1:12" ht="39.75" x14ac:dyDescent="0.25">
      <c r="A60" s="8" t="s">
        <v>165</v>
      </c>
      <c r="B60" s="9" t="s">
        <v>91</v>
      </c>
      <c r="C60" s="9"/>
      <c r="D60" s="12" t="s">
        <v>40</v>
      </c>
      <c r="E60" s="10" t="s">
        <v>17</v>
      </c>
      <c r="F60" s="11">
        <v>2</v>
      </c>
      <c r="G60" s="52"/>
      <c r="H60" s="47">
        <f t="shared" si="0"/>
        <v>0</v>
      </c>
      <c r="I60" s="47">
        <f t="shared" si="1"/>
        <v>0</v>
      </c>
      <c r="J60" s="42"/>
      <c r="K60" s="42"/>
      <c r="L60" s="50"/>
    </row>
    <row r="61" spans="1:12" ht="25.5" x14ac:dyDescent="0.25">
      <c r="A61" s="8" t="s">
        <v>166</v>
      </c>
      <c r="B61" s="9" t="s">
        <v>49</v>
      </c>
      <c r="C61" s="9"/>
      <c r="D61" s="12" t="s">
        <v>40</v>
      </c>
      <c r="E61" s="10" t="s">
        <v>17</v>
      </c>
      <c r="F61" s="11">
        <v>32</v>
      </c>
      <c r="G61" s="52"/>
      <c r="H61" s="47">
        <f t="shared" si="0"/>
        <v>0</v>
      </c>
      <c r="I61" s="47">
        <f t="shared" si="1"/>
        <v>0</v>
      </c>
      <c r="J61" s="42"/>
      <c r="K61" s="42"/>
      <c r="L61" s="50"/>
    </row>
    <row r="62" spans="1:12" x14ac:dyDescent="0.25">
      <c r="A62" s="8" t="s">
        <v>167</v>
      </c>
      <c r="B62" s="9" t="s">
        <v>50</v>
      </c>
      <c r="C62" s="9"/>
      <c r="D62" s="12" t="s">
        <v>40</v>
      </c>
      <c r="E62" s="10" t="s">
        <v>17</v>
      </c>
      <c r="F62" s="11">
        <v>12</v>
      </c>
      <c r="G62" s="52"/>
      <c r="H62" s="47">
        <f t="shared" si="0"/>
        <v>0</v>
      </c>
      <c r="I62" s="47">
        <f t="shared" si="1"/>
        <v>0</v>
      </c>
      <c r="J62" s="42"/>
      <c r="K62" s="42"/>
      <c r="L62" s="50"/>
    </row>
    <row r="63" spans="1:12" x14ac:dyDescent="0.25">
      <c r="A63" s="8" t="s">
        <v>168</v>
      </c>
      <c r="B63" s="9" t="s">
        <v>51</v>
      </c>
      <c r="C63" s="9"/>
      <c r="D63" s="12" t="s">
        <v>40</v>
      </c>
      <c r="E63" s="10" t="s">
        <v>17</v>
      </c>
      <c r="F63" s="11">
        <v>12</v>
      </c>
      <c r="G63" s="52"/>
      <c r="H63" s="47">
        <f t="shared" si="0"/>
        <v>0</v>
      </c>
      <c r="I63" s="47">
        <f t="shared" si="1"/>
        <v>0</v>
      </c>
      <c r="J63" s="42"/>
      <c r="K63" s="42"/>
      <c r="L63" s="50"/>
    </row>
    <row r="64" spans="1:12" ht="25.5" x14ac:dyDescent="0.25">
      <c r="A64" s="8" t="s">
        <v>169</v>
      </c>
      <c r="B64" s="9" t="s">
        <v>52</v>
      </c>
      <c r="C64" s="9"/>
      <c r="D64" s="12" t="s">
        <v>213</v>
      </c>
      <c r="E64" s="10" t="s">
        <v>17</v>
      </c>
      <c r="F64" s="11">
        <v>16</v>
      </c>
      <c r="G64" s="52"/>
      <c r="H64" s="47">
        <f t="shared" si="0"/>
        <v>0</v>
      </c>
      <c r="I64" s="47">
        <f t="shared" si="1"/>
        <v>0</v>
      </c>
      <c r="J64" s="42"/>
      <c r="K64" s="42"/>
      <c r="L64" s="50"/>
    </row>
    <row r="65" spans="1:12" ht="25.5" x14ac:dyDescent="0.25">
      <c r="A65" s="8" t="s">
        <v>170</v>
      </c>
      <c r="B65" s="9" t="s">
        <v>53</v>
      </c>
      <c r="C65" s="9"/>
      <c r="D65" s="10" t="s">
        <v>16</v>
      </c>
      <c r="E65" s="10" t="s">
        <v>17</v>
      </c>
      <c r="F65" s="11">
        <v>18</v>
      </c>
      <c r="G65" s="52"/>
      <c r="H65" s="47">
        <f t="shared" si="0"/>
        <v>0</v>
      </c>
      <c r="I65" s="47">
        <f t="shared" si="1"/>
        <v>0</v>
      </c>
      <c r="J65" s="42"/>
      <c r="K65" s="42"/>
      <c r="L65" s="50"/>
    </row>
    <row r="66" spans="1:12" ht="25.5" x14ac:dyDescent="0.25">
      <c r="A66" s="8" t="s">
        <v>171</v>
      </c>
      <c r="B66" s="9" t="s">
        <v>54</v>
      </c>
      <c r="C66" s="9"/>
      <c r="D66" s="10" t="s">
        <v>16</v>
      </c>
      <c r="E66" s="10" t="s">
        <v>17</v>
      </c>
      <c r="F66" s="11">
        <v>5</v>
      </c>
      <c r="G66" s="52"/>
      <c r="H66" s="47">
        <f t="shared" si="0"/>
        <v>0</v>
      </c>
      <c r="I66" s="47">
        <f t="shared" si="1"/>
        <v>0</v>
      </c>
      <c r="J66" s="42"/>
      <c r="K66" s="42"/>
      <c r="L66" s="50"/>
    </row>
    <row r="67" spans="1:12" x14ac:dyDescent="0.25">
      <c r="A67" s="8" t="s">
        <v>172</v>
      </c>
      <c r="B67" s="9" t="s">
        <v>55</v>
      </c>
      <c r="C67" s="9"/>
      <c r="D67" s="12" t="s">
        <v>16</v>
      </c>
      <c r="E67" s="10" t="s">
        <v>17</v>
      </c>
      <c r="F67" s="11">
        <v>9</v>
      </c>
      <c r="G67" s="52"/>
      <c r="H67" s="47">
        <f t="shared" si="0"/>
        <v>0</v>
      </c>
      <c r="I67" s="47">
        <f t="shared" si="1"/>
        <v>0</v>
      </c>
      <c r="J67" s="42"/>
      <c r="K67" s="42"/>
      <c r="L67" s="50"/>
    </row>
    <row r="68" spans="1:12" ht="25.5" x14ac:dyDescent="0.25">
      <c r="A68" s="53" t="s">
        <v>173</v>
      </c>
      <c r="B68" s="16" t="s">
        <v>197</v>
      </c>
      <c r="C68" s="16"/>
      <c r="D68" s="15" t="s">
        <v>86</v>
      </c>
      <c r="E68" s="12" t="s">
        <v>17</v>
      </c>
      <c r="F68" s="11">
        <v>3</v>
      </c>
      <c r="G68" s="52"/>
      <c r="H68" s="47">
        <f t="shared" si="0"/>
        <v>0</v>
      </c>
      <c r="I68" s="47">
        <f t="shared" si="1"/>
        <v>0</v>
      </c>
      <c r="J68" s="42"/>
      <c r="K68" s="42"/>
      <c r="L68" s="50"/>
    </row>
    <row r="69" spans="1:12" ht="25.5" x14ac:dyDescent="0.25">
      <c r="A69" s="8" t="s">
        <v>174</v>
      </c>
      <c r="B69" s="9" t="s">
        <v>59</v>
      </c>
      <c r="C69" s="9"/>
      <c r="D69" s="10" t="s">
        <v>16</v>
      </c>
      <c r="E69" s="10" t="s">
        <v>17</v>
      </c>
      <c r="F69" s="11">
        <v>7</v>
      </c>
      <c r="G69" s="52"/>
      <c r="H69" s="47">
        <f t="shared" si="0"/>
        <v>0</v>
      </c>
      <c r="I69" s="47">
        <f t="shared" si="1"/>
        <v>0</v>
      </c>
      <c r="J69" s="42"/>
      <c r="K69" s="42"/>
      <c r="L69" s="50"/>
    </row>
    <row r="70" spans="1:12" ht="25.5" x14ac:dyDescent="0.25">
      <c r="A70" s="8" t="s">
        <v>175</v>
      </c>
      <c r="B70" s="9" t="s">
        <v>60</v>
      </c>
      <c r="C70" s="9"/>
      <c r="D70" s="10" t="s">
        <v>16</v>
      </c>
      <c r="E70" s="10" t="s">
        <v>17</v>
      </c>
      <c r="F70" s="11">
        <v>4</v>
      </c>
      <c r="G70" s="52"/>
      <c r="H70" s="47">
        <f t="shared" si="0"/>
        <v>0</v>
      </c>
      <c r="I70" s="47">
        <f t="shared" si="1"/>
        <v>0</v>
      </c>
      <c r="J70" s="42"/>
      <c r="K70" s="42"/>
      <c r="L70" s="50"/>
    </row>
    <row r="71" spans="1:12" ht="25.5" x14ac:dyDescent="0.25">
      <c r="A71" s="53" t="s">
        <v>176</v>
      </c>
      <c r="B71" s="54" t="s">
        <v>196</v>
      </c>
      <c r="C71" s="9"/>
      <c r="D71" s="10" t="s">
        <v>16</v>
      </c>
      <c r="E71" s="8" t="s">
        <v>17</v>
      </c>
      <c r="F71" s="11">
        <v>8</v>
      </c>
      <c r="G71" s="52"/>
      <c r="H71" s="47">
        <f>G71*1.22</f>
        <v>0</v>
      </c>
      <c r="I71" s="47">
        <f>+G71*F71</f>
        <v>0</v>
      </c>
      <c r="J71" s="42"/>
      <c r="K71" s="42"/>
      <c r="L71" s="50"/>
    </row>
    <row r="72" spans="1:12" ht="25.5" x14ac:dyDescent="0.25">
      <c r="A72" s="8" t="s">
        <v>177</v>
      </c>
      <c r="B72" s="13" t="s">
        <v>18</v>
      </c>
      <c r="C72" s="13"/>
      <c r="D72" s="12" t="s">
        <v>16</v>
      </c>
      <c r="E72" s="10" t="s">
        <v>17</v>
      </c>
      <c r="F72" s="11">
        <v>2</v>
      </c>
      <c r="G72" s="52"/>
      <c r="H72" s="47">
        <f>G72*1.22</f>
        <v>0</v>
      </c>
      <c r="I72" s="47">
        <f>+G72*F72</f>
        <v>0</v>
      </c>
      <c r="J72" s="42"/>
      <c r="K72" s="42"/>
      <c r="L72" s="50"/>
    </row>
    <row r="73" spans="1:12" ht="25.5" x14ac:dyDescent="0.25">
      <c r="A73" s="53" t="s">
        <v>178</v>
      </c>
      <c r="B73" s="55" t="s">
        <v>198</v>
      </c>
      <c r="C73" s="13"/>
      <c r="D73" s="14" t="s">
        <v>16</v>
      </c>
      <c r="E73" s="10" t="s">
        <v>17</v>
      </c>
      <c r="F73" s="11">
        <v>2</v>
      </c>
      <c r="G73" s="52"/>
      <c r="H73" s="47">
        <f t="shared" si="0"/>
        <v>0</v>
      </c>
      <c r="I73" s="47">
        <f t="shared" si="1"/>
        <v>0</v>
      </c>
      <c r="J73" s="42"/>
      <c r="K73" s="42"/>
      <c r="L73" s="50"/>
    </row>
    <row r="74" spans="1:12" ht="38.25" x14ac:dyDescent="0.25">
      <c r="A74" s="53" t="s">
        <v>179</v>
      </c>
      <c r="B74" s="16" t="s">
        <v>199</v>
      </c>
      <c r="C74" s="17"/>
      <c r="D74" s="14" t="s">
        <v>86</v>
      </c>
      <c r="E74" s="10" t="s">
        <v>17</v>
      </c>
      <c r="F74" s="11">
        <v>3</v>
      </c>
      <c r="G74" s="52"/>
      <c r="H74" s="47">
        <f t="shared" si="0"/>
        <v>0</v>
      </c>
      <c r="I74" s="47">
        <f t="shared" si="1"/>
        <v>0</v>
      </c>
      <c r="J74" s="42"/>
      <c r="K74" s="42"/>
      <c r="L74" s="50"/>
    </row>
    <row r="75" spans="1:12" ht="25.5" x14ac:dyDescent="0.25">
      <c r="A75" s="8" t="s">
        <v>180</v>
      </c>
      <c r="B75" s="9" t="s">
        <v>67</v>
      </c>
      <c r="C75" s="9"/>
      <c r="D75" s="10" t="s">
        <v>16</v>
      </c>
      <c r="E75" s="10" t="s">
        <v>17</v>
      </c>
      <c r="F75" s="11">
        <v>4</v>
      </c>
      <c r="G75" s="52"/>
      <c r="H75" s="47">
        <f t="shared" si="0"/>
        <v>0</v>
      </c>
      <c r="I75" s="47">
        <f t="shared" si="1"/>
        <v>0</v>
      </c>
      <c r="J75" s="42"/>
      <c r="K75" s="42"/>
      <c r="L75" s="50"/>
    </row>
    <row r="76" spans="1:12" x14ac:dyDescent="0.25">
      <c r="A76" s="8" t="s">
        <v>181</v>
      </c>
      <c r="B76" s="9" t="s">
        <v>69</v>
      </c>
      <c r="C76" s="9"/>
      <c r="D76" s="12" t="s">
        <v>16</v>
      </c>
      <c r="E76" s="10" t="s">
        <v>17</v>
      </c>
      <c r="F76" s="11">
        <v>9</v>
      </c>
      <c r="G76" s="52"/>
      <c r="H76" s="47">
        <f t="shared" si="0"/>
        <v>0</v>
      </c>
      <c r="I76" s="47">
        <f t="shared" si="1"/>
        <v>0</v>
      </c>
      <c r="J76" s="42"/>
      <c r="K76" s="42"/>
      <c r="L76" s="50"/>
    </row>
    <row r="77" spans="1:12" ht="25.5" x14ac:dyDescent="0.25">
      <c r="A77" s="8" t="s">
        <v>182</v>
      </c>
      <c r="B77" s="9" t="s">
        <v>87</v>
      </c>
      <c r="C77" s="9"/>
      <c r="D77" s="10" t="s">
        <v>16</v>
      </c>
      <c r="E77" s="10" t="s">
        <v>17</v>
      </c>
      <c r="F77" s="11">
        <v>100</v>
      </c>
      <c r="G77" s="52"/>
      <c r="H77" s="47">
        <f t="shared" si="0"/>
        <v>0</v>
      </c>
      <c r="I77" s="47">
        <f t="shared" ref="I77:I89" si="4">+G77*F77</f>
        <v>0</v>
      </c>
      <c r="J77" s="42"/>
      <c r="K77" s="42"/>
      <c r="L77" s="50"/>
    </row>
    <row r="78" spans="1:12" ht="25.5" x14ac:dyDescent="0.25">
      <c r="A78" s="53" t="s">
        <v>183</v>
      </c>
      <c r="B78" s="54" t="s">
        <v>195</v>
      </c>
      <c r="C78" s="9"/>
      <c r="D78" s="10" t="s">
        <v>16</v>
      </c>
      <c r="E78" s="10" t="s">
        <v>17</v>
      </c>
      <c r="F78" s="11">
        <v>8</v>
      </c>
      <c r="G78" s="52"/>
      <c r="H78" s="47">
        <f t="shared" si="0"/>
        <v>0</v>
      </c>
      <c r="I78" s="47">
        <f t="shared" si="4"/>
        <v>0</v>
      </c>
      <c r="J78" s="42"/>
      <c r="K78" s="42"/>
      <c r="L78" s="50"/>
    </row>
    <row r="79" spans="1:12" x14ac:dyDescent="0.25">
      <c r="A79" s="8" t="s">
        <v>184</v>
      </c>
      <c r="B79" s="9" t="s">
        <v>75</v>
      </c>
      <c r="C79" s="9"/>
      <c r="D79" s="12" t="s">
        <v>76</v>
      </c>
      <c r="E79" s="10" t="s">
        <v>17</v>
      </c>
      <c r="F79" s="11">
        <v>1335</v>
      </c>
      <c r="G79" s="52"/>
      <c r="H79" s="47">
        <f t="shared" si="0"/>
        <v>0</v>
      </c>
      <c r="I79" s="47">
        <f t="shared" si="4"/>
        <v>0</v>
      </c>
      <c r="J79" s="42"/>
      <c r="K79" s="42"/>
      <c r="L79" s="50"/>
    </row>
    <row r="80" spans="1:12" x14ac:dyDescent="0.25">
      <c r="A80" s="8" t="s">
        <v>185</v>
      </c>
      <c r="B80" s="18" t="s">
        <v>77</v>
      </c>
      <c r="C80" s="18"/>
      <c r="D80" s="19" t="s">
        <v>78</v>
      </c>
      <c r="E80" s="8" t="s">
        <v>17</v>
      </c>
      <c r="F80" s="11">
        <v>20</v>
      </c>
      <c r="G80" s="52"/>
      <c r="H80" s="47">
        <f t="shared" si="0"/>
        <v>0</v>
      </c>
      <c r="I80" s="47">
        <f t="shared" si="4"/>
        <v>0</v>
      </c>
      <c r="J80" s="42"/>
      <c r="K80" s="42"/>
      <c r="L80" s="50"/>
    </row>
    <row r="81" spans="1:12" ht="25.5" x14ac:dyDescent="0.25">
      <c r="A81" s="8" t="s">
        <v>186</v>
      </c>
      <c r="B81" s="9" t="s">
        <v>79</v>
      </c>
      <c r="C81" s="9"/>
      <c r="D81" s="19" t="s">
        <v>78</v>
      </c>
      <c r="E81" s="8" t="s">
        <v>17</v>
      </c>
      <c r="F81" s="11">
        <v>48</v>
      </c>
      <c r="G81" s="52"/>
      <c r="H81" s="47">
        <f t="shared" si="0"/>
        <v>0</v>
      </c>
      <c r="I81" s="47">
        <f t="shared" si="4"/>
        <v>0</v>
      </c>
      <c r="J81" s="42"/>
      <c r="K81" s="42"/>
      <c r="L81" s="50"/>
    </row>
    <row r="82" spans="1:12" ht="51" x14ac:dyDescent="0.25">
      <c r="A82" s="53" t="s">
        <v>187</v>
      </c>
      <c r="B82" s="54" t="s">
        <v>224</v>
      </c>
      <c r="C82" s="9"/>
      <c r="D82" s="12" t="s">
        <v>80</v>
      </c>
      <c r="E82" s="10" t="s">
        <v>17</v>
      </c>
      <c r="F82" s="11">
        <v>1000</v>
      </c>
      <c r="G82" s="52"/>
      <c r="H82" s="47">
        <f t="shared" si="0"/>
        <v>0</v>
      </c>
      <c r="I82" s="47">
        <f t="shared" si="4"/>
        <v>0</v>
      </c>
      <c r="J82" s="42"/>
      <c r="K82" s="42"/>
      <c r="L82" s="50"/>
    </row>
    <row r="83" spans="1:12" ht="51" x14ac:dyDescent="0.25">
      <c r="A83" s="53" t="s">
        <v>188</v>
      </c>
      <c r="B83" s="54" t="s">
        <v>225</v>
      </c>
      <c r="C83" s="9"/>
      <c r="D83" s="12" t="s">
        <v>214</v>
      </c>
      <c r="E83" s="10" t="s">
        <v>17</v>
      </c>
      <c r="F83" s="11">
        <v>2300</v>
      </c>
      <c r="G83" s="52"/>
      <c r="H83" s="47">
        <f t="shared" ref="H83:H89" si="5">G83*1.22</f>
        <v>0</v>
      </c>
      <c r="I83" s="47">
        <f t="shared" si="4"/>
        <v>0</v>
      </c>
      <c r="J83" s="42"/>
      <c r="K83" s="42"/>
      <c r="L83" s="50"/>
    </row>
    <row r="84" spans="1:12" ht="25.5" x14ac:dyDescent="0.25">
      <c r="A84" s="53" t="s">
        <v>189</v>
      </c>
      <c r="B84" s="54" t="s">
        <v>218</v>
      </c>
      <c r="C84" s="9"/>
      <c r="D84" s="12" t="s">
        <v>214</v>
      </c>
      <c r="E84" s="10" t="s">
        <v>17</v>
      </c>
      <c r="F84" s="11">
        <v>20</v>
      </c>
      <c r="G84" s="52"/>
      <c r="H84" s="47">
        <f t="shared" si="5"/>
        <v>0</v>
      </c>
      <c r="I84" s="47">
        <f t="shared" si="4"/>
        <v>0</v>
      </c>
      <c r="J84" s="42"/>
      <c r="K84" s="42"/>
      <c r="L84" s="50"/>
    </row>
    <row r="85" spans="1:12" ht="25.5" x14ac:dyDescent="0.25">
      <c r="A85" s="53" t="s">
        <v>190</v>
      </c>
      <c r="B85" s="54" t="s">
        <v>219</v>
      </c>
      <c r="C85" s="9"/>
      <c r="D85" s="12" t="s">
        <v>81</v>
      </c>
      <c r="E85" s="10" t="s">
        <v>17</v>
      </c>
      <c r="F85" s="11">
        <v>3000</v>
      </c>
      <c r="G85" s="52"/>
      <c r="H85" s="47">
        <f t="shared" si="5"/>
        <v>0</v>
      </c>
      <c r="I85" s="47">
        <f t="shared" si="4"/>
        <v>0</v>
      </c>
      <c r="J85" s="42"/>
      <c r="K85" s="42"/>
      <c r="L85" s="50"/>
    </row>
    <row r="86" spans="1:12" ht="25.5" x14ac:dyDescent="0.25">
      <c r="A86" s="53" t="s">
        <v>191</v>
      </c>
      <c r="B86" s="54" t="s">
        <v>220</v>
      </c>
      <c r="C86" s="9"/>
      <c r="D86" s="12" t="s">
        <v>215</v>
      </c>
      <c r="E86" s="10" t="s">
        <v>17</v>
      </c>
      <c r="F86" s="11">
        <v>1965</v>
      </c>
      <c r="G86" s="52"/>
      <c r="H86" s="47">
        <f t="shared" si="5"/>
        <v>0</v>
      </c>
      <c r="I86" s="47">
        <f t="shared" si="4"/>
        <v>0</v>
      </c>
      <c r="J86" s="42"/>
      <c r="K86" s="42"/>
      <c r="L86" s="50"/>
    </row>
    <row r="87" spans="1:12" ht="25.5" x14ac:dyDescent="0.25">
      <c r="A87" s="53" t="s">
        <v>192</v>
      </c>
      <c r="B87" s="54" t="s">
        <v>221</v>
      </c>
      <c r="C87" s="9"/>
      <c r="D87" s="12" t="s">
        <v>215</v>
      </c>
      <c r="E87" s="10" t="s">
        <v>17</v>
      </c>
      <c r="F87" s="11">
        <v>1630</v>
      </c>
      <c r="G87" s="52"/>
      <c r="H87" s="47">
        <f t="shared" si="5"/>
        <v>0</v>
      </c>
      <c r="I87" s="47">
        <f t="shared" si="4"/>
        <v>0</v>
      </c>
      <c r="J87" s="42"/>
      <c r="K87" s="42"/>
      <c r="L87" s="50"/>
    </row>
    <row r="88" spans="1:12" ht="25.5" x14ac:dyDescent="0.25">
      <c r="A88" s="8" t="s">
        <v>193</v>
      </c>
      <c r="B88" s="9" t="s">
        <v>85</v>
      </c>
      <c r="C88" s="9"/>
      <c r="D88" s="12" t="s">
        <v>16</v>
      </c>
      <c r="E88" s="10" t="s">
        <v>17</v>
      </c>
      <c r="F88" s="11">
        <v>120</v>
      </c>
      <c r="G88" s="52"/>
      <c r="H88" s="47">
        <f t="shared" si="5"/>
        <v>0</v>
      </c>
      <c r="I88" s="47">
        <f t="shared" si="4"/>
        <v>0</v>
      </c>
      <c r="J88" s="42"/>
      <c r="K88" s="42"/>
      <c r="L88" s="50"/>
    </row>
    <row r="89" spans="1:12" ht="26.25" thickBot="1" x14ac:dyDescent="0.3">
      <c r="A89" s="8" t="s">
        <v>194</v>
      </c>
      <c r="B89" s="9" t="s">
        <v>82</v>
      </c>
      <c r="C89" s="9"/>
      <c r="D89" s="10" t="s">
        <v>83</v>
      </c>
      <c r="E89" s="10" t="s">
        <v>84</v>
      </c>
      <c r="F89" s="11">
        <v>318</v>
      </c>
      <c r="G89" s="52"/>
      <c r="H89" s="47">
        <f t="shared" si="5"/>
        <v>0</v>
      </c>
      <c r="I89" s="47">
        <f t="shared" si="4"/>
        <v>0</v>
      </c>
      <c r="J89" s="42"/>
      <c r="K89" s="42"/>
      <c r="L89" s="50"/>
    </row>
    <row r="90" spans="1:12" ht="15.75" customHeight="1" thickBot="1" x14ac:dyDescent="0.3">
      <c r="A90" s="4"/>
      <c r="B90" s="4"/>
      <c r="C90" s="5"/>
      <c r="D90" s="5"/>
      <c r="E90" s="5"/>
      <c r="F90" s="6"/>
      <c r="G90" s="60" t="s">
        <v>95</v>
      </c>
      <c r="H90" s="61"/>
      <c r="I90" s="48">
        <f>SUM(I19:I89)</f>
        <v>0</v>
      </c>
      <c r="K90"/>
      <c r="L90" s="27"/>
    </row>
    <row r="91" spans="1:12" ht="38.25" customHeight="1" thickBot="1" x14ac:dyDescent="0.3">
      <c r="A91" s="4"/>
      <c r="B91" s="4"/>
      <c r="C91" s="5"/>
      <c r="D91" s="5"/>
      <c r="E91" s="5"/>
      <c r="F91" s="6"/>
      <c r="G91" s="62" t="s">
        <v>112</v>
      </c>
      <c r="H91" s="63"/>
      <c r="I91" s="49">
        <f>I90*10%</f>
        <v>0</v>
      </c>
      <c r="K91"/>
      <c r="L91" s="27"/>
    </row>
    <row r="92" spans="1:12" ht="31.5" customHeight="1" thickBot="1" x14ac:dyDescent="0.3">
      <c r="A92" s="4"/>
      <c r="B92" s="4"/>
      <c r="C92" s="5"/>
      <c r="D92" s="5"/>
      <c r="E92" s="5"/>
      <c r="F92" s="6"/>
      <c r="G92" s="60" t="s">
        <v>109</v>
      </c>
      <c r="H92" s="61"/>
      <c r="I92" s="49">
        <f>SUM(I90:I91)</f>
        <v>0</v>
      </c>
      <c r="K92"/>
      <c r="L92" s="27"/>
    </row>
    <row r="93" spans="1:12" ht="15.75" thickBot="1" x14ac:dyDescent="0.3">
      <c r="A93" s="4"/>
      <c r="B93" s="4"/>
      <c r="C93" s="5"/>
      <c r="D93" s="5"/>
      <c r="E93" s="5"/>
      <c r="F93" s="6"/>
      <c r="G93" s="60" t="s">
        <v>94</v>
      </c>
      <c r="H93" s="61"/>
      <c r="I93" s="49">
        <f>(I92*22)/100</f>
        <v>0</v>
      </c>
      <c r="K93"/>
      <c r="L93" s="27"/>
    </row>
    <row r="94" spans="1:12" ht="38.25" customHeight="1" thickBot="1" x14ac:dyDescent="0.3">
      <c r="E94" s="51"/>
      <c r="F94" s="2"/>
      <c r="G94" s="57" t="s">
        <v>110</v>
      </c>
      <c r="H94" s="58"/>
      <c r="I94" s="49">
        <f>SUM(I92:I93)</f>
        <v>0</v>
      </c>
      <c r="K94"/>
      <c r="L94" s="27"/>
    </row>
  </sheetData>
  <autoFilter ref="A17:L94"/>
  <mergeCells count="23">
    <mergeCell ref="A11:B11"/>
    <mergeCell ref="A13:C13"/>
    <mergeCell ref="I15:K15"/>
    <mergeCell ref="A1:B1"/>
    <mergeCell ref="A3:B3"/>
    <mergeCell ref="A4:B4"/>
    <mergeCell ref="A5:B5"/>
    <mergeCell ref="A6:B6"/>
    <mergeCell ref="A7:B7"/>
    <mergeCell ref="A8:B8"/>
    <mergeCell ref="A9:B9"/>
    <mergeCell ref="A2:B2"/>
    <mergeCell ref="C4:D4"/>
    <mergeCell ref="C5:I5"/>
    <mergeCell ref="C6:I6"/>
    <mergeCell ref="C7:D7"/>
    <mergeCell ref="D13:F13"/>
    <mergeCell ref="G94:H94"/>
    <mergeCell ref="A16:B16"/>
    <mergeCell ref="G90:H90"/>
    <mergeCell ref="G91:H91"/>
    <mergeCell ref="G92:H92"/>
    <mergeCell ref="G93:H93"/>
  </mergeCells>
  <conditionalFormatting sqref="A12:H12">
    <cfRule type="colorScale" priority="3">
      <colorScale>
        <cfvo type="min"/>
        <cfvo type="max"/>
        <color rgb="FFFF7128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Finančna Uprava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Despot</dc:creator>
  <cp:lastModifiedBy>Samo Tevž</cp:lastModifiedBy>
  <cp:lastPrinted>2018-10-26T08:08:08Z</cp:lastPrinted>
  <dcterms:created xsi:type="dcterms:W3CDTF">2017-09-18T06:40:41Z</dcterms:created>
  <dcterms:modified xsi:type="dcterms:W3CDTF">2018-11-22T08:48:06Z</dcterms:modified>
</cp:coreProperties>
</file>