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108" windowWidth="19260" windowHeight="12096" activeTab="0"/>
  </bookViews>
  <sheets>
    <sheet name="Rezime" sheetId="1" r:id="rId1"/>
    <sheet name="Obrazec 1" sheetId="2" r:id="rId2"/>
    <sheet name="Šifrant Poklicev" sheetId="3" r:id="rId3"/>
    <sheet name="Mentorstvo" sheetId="4" r:id="rId4"/>
  </sheets>
  <definedNames>
    <definedName name="Citostat">'Šifrant Poklicev'!$K$2:$K$3</definedName>
    <definedName name="Ion_sev">'Šifrant Poklicev'!$I$2:$I$4</definedName>
    <definedName name="Kol76">'Šifrant Poklicev'!$H$9:$H$13</definedName>
    <definedName name="Poklic">'Šifrant Poklicev'!$B$1:$D$6</definedName>
    <definedName name="Poklici">'Šifrant Poklicev'!$B$2:$B$4</definedName>
    <definedName name="Radio">'Šifrant Poklicev'!$J$10:$J$11</definedName>
    <definedName name="TDP">'Šifrant Poklicev'!$L$10:$L$11</definedName>
    <definedName name="_xlnm.Print_Titles" localSheetId="1">'Obrazec 1'!$A:$B,'Obrazec 1'!$1:$6</definedName>
  </definedNames>
  <calcPr fullCalcOnLoad="1"/>
</workbook>
</file>

<file path=xl/comments2.xml><?xml version="1.0" encoding="utf-8"?>
<comments xmlns="http://schemas.openxmlformats.org/spreadsheetml/2006/main">
  <authors>
    <author>ukirn</author>
    <author>Mojca Krušič</author>
  </authors>
  <commentList>
    <comment ref="AT1" authorId="0">
      <text>
        <r>
          <rPr>
            <b/>
            <sz val="8"/>
            <rFont val="Tahoma"/>
            <family val="0"/>
          </rPr>
          <t>Vpišite procent prispevkov od plače - velja za cel seznam</t>
        </r>
      </text>
    </comment>
    <comment ref="AM6" authorId="1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174ur, oz. ure po prekinitvi</t>
        </r>
      </text>
    </comment>
    <comment ref="AN4" authorId="1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Polni del.čas manj kot 4 dni v tednu</t>
        </r>
      </text>
    </comment>
    <comment ref="AO6" authorId="1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Ure preko 8 ur dela</t>
        </r>
      </text>
    </comment>
    <comment ref="AP4" authorId="1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Polni del.čas več kot 5 zap.dni v tednu</t>
        </r>
      </text>
    </comment>
    <comment ref="AQ6" authorId="1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ure v 6.in 7. del.dnevu</t>
        </r>
      </text>
    </comment>
    <comment ref="AR4" authorId="1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dodatki zaradi razporeditve del.časa</t>
        </r>
      </text>
    </comment>
  </commentList>
</comments>
</file>

<file path=xl/comments3.xml><?xml version="1.0" encoding="utf-8"?>
<comments xmlns="http://schemas.openxmlformats.org/spreadsheetml/2006/main">
  <authors>
    <author>Mojca Krušič</author>
  </authors>
  <commentList>
    <comment ref="K15" authorId="0">
      <text>
        <r>
          <rPr>
            <b/>
            <sz val="9"/>
            <rFont val="Tahoma"/>
            <family val="2"/>
          </rPr>
          <t>Mojca Krušič:</t>
        </r>
        <r>
          <rPr>
            <sz val="9"/>
            <rFont val="Tahoma"/>
            <family val="2"/>
          </rPr>
          <t xml:space="preserve">
Pravica do izplačila že s 1.7.2017.</t>
        </r>
      </text>
    </comment>
  </commentList>
</comments>
</file>

<file path=xl/sharedStrings.xml><?xml version="1.0" encoding="utf-8"?>
<sst xmlns="http://schemas.openxmlformats.org/spreadsheetml/2006/main" count="147" uniqueCount="121">
  <si>
    <t>Priimek in ime</t>
  </si>
  <si>
    <t>Obdobje obračuna</t>
  </si>
  <si>
    <t xml:space="preserve">I. Plača </t>
  </si>
  <si>
    <t>Nadomestilo plače skupaj</t>
  </si>
  <si>
    <t xml:space="preserve">III. </t>
  </si>
  <si>
    <t xml:space="preserve">IV. Skupaj </t>
  </si>
  <si>
    <t>Fond ur</t>
  </si>
  <si>
    <t>(I.bruto)</t>
  </si>
  <si>
    <t>Ure</t>
  </si>
  <si>
    <t>Dopust</t>
  </si>
  <si>
    <t>Bolniška do 30 dni</t>
  </si>
  <si>
    <t>Ostale ods.</t>
  </si>
  <si>
    <t>Delovna doba</t>
  </si>
  <si>
    <t>Nočno delo</t>
  </si>
  <si>
    <t>Izmensko delo</t>
  </si>
  <si>
    <t>Prispevki od plače</t>
  </si>
  <si>
    <t xml:space="preserve">povr. stroškov </t>
  </si>
  <si>
    <t>Prehrana</t>
  </si>
  <si>
    <t>Prevoz</t>
  </si>
  <si>
    <t>za letni dopust</t>
  </si>
  <si>
    <t>%</t>
  </si>
  <si>
    <t xml:space="preserve">Osnovna plača </t>
  </si>
  <si>
    <t xml:space="preserve">Dopolnjena </t>
  </si>
  <si>
    <t>del.doba</t>
  </si>
  <si>
    <t>KDPZ</t>
  </si>
  <si>
    <t xml:space="preserve"> Premija za</t>
  </si>
  <si>
    <t>brez regresa</t>
  </si>
  <si>
    <t>Poklic</t>
  </si>
  <si>
    <t>Trajanje pripr.</t>
  </si>
  <si>
    <t>za 174 ur</t>
  </si>
  <si>
    <t>Razlika do</t>
  </si>
  <si>
    <t>minim. plače</t>
  </si>
  <si>
    <t>mag. farmacije</t>
  </si>
  <si>
    <t>OBRAČUN PLAČ PRIPRAVNIKOV</t>
  </si>
  <si>
    <t>SKUPAJ</t>
  </si>
  <si>
    <t>Radio</t>
  </si>
  <si>
    <t>II. Skupaj dodatki</t>
  </si>
  <si>
    <t xml:space="preserve">PRIPRAVIL: </t>
  </si>
  <si>
    <t xml:space="preserve">TELEFON: </t>
  </si>
  <si>
    <t xml:space="preserve">Delež prispevkov v %: </t>
  </si>
  <si>
    <t>TDP</t>
  </si>
  <si>
    <t>Vsebina dokumenta</t>
  </si>
  <si>
    <t>Kontaktna oseba:</t>
  </si>
  <si>
    <t xml:space="preserve">ODG. OSEBA: </t>
  </si>
  <si>
    <t xml:space="preserve">DATUM: </t>
  </si>
  <si>
    <t xml:space="preserve">POROČILO  </t>
  </si>
  <si>
    <t xml:space="preserve">TRANS. RAČ.: </t>
  </si>
  <si>
    <t>farmacevtski tehnik/ica</t>
  </si>
  <si>
    <t>inženir farmacije</t>
  </si>
  <si>
    <t>LEKARNIŠKA ZBORNICA SLOVENIJE</t>
  </si>
  <si>
    <t>Ime lekarne:</t>
  </si>
  <si>
    <t>Plače v obdobju:</t>
  </si>
  <si>
    <t>Datum:</t>
  </si>
  <si>
    <t>Poročilo</t>
  </si>
  <si>
    <t>obrazec za vnos podatkov, kamor vpišete podatke o plačah pripravnikov in tiskanje obrazca</t>
  </si>
  <si>
    <t>Poročilo o podatkih za povračilo plač pripravnikov v lekarni</t>
  </si>
  <si>
    <t>OP (PR)</t>
  </si>
  <si>
    <t>OP</t>
  </si>
  <si>
    <t>Ionizirajoče sevanje</t>
  </si>
  <si>
    <t>Znesek</t>
  </si>
  <si>
    <t>Citostatiki</t>
  </si>
  <si>
    <t>Cistostatiki</t>
  </si>
  <si>
    <t>Deljeni del.čas</t>
  </si>
  <si>
    <t>Nedelje</t>
  </si>
  <si>
    <t>Neenak.razp.del.čas (II)</t>
  </si>
  <si>
    <t>Neenak.razp.del.čas (I)</t>
  </si>
  <si>
    <t>Drugi dod.</t>
  </si>
  <si>
    <t>Dodatki po kolektivni pogodbi</t>
  </si>
  <si>
    <t>po predpisih</t>
  </si>
  <si>
    <t>VIII. SKUPAJ</t>
  </si>
  <si>
    <t>((8x9)/174)</t>
  </si>
  <si>
    <t>Osnova nadom.</t>
  </si>
  <si>
    <t>(9+11)</t>
  </si>
  <si>
    <t>farmacevtski tehnik</t>
  </si>
  <si>
    <t>mag.farmacije</t>
  </si>
  <si>
    <t>Izplačila</t>
  </si>
  <si>
    <t>Redna del.</t>
  </si>
  <si>
    <t>uspešnost</t>
  </si>
  <si>
    <t>(12x15/174)</t>
  </si>
  <si>
    <t>(7+10+13)</t>
  </si>
  <si>
    <t>(v znesku)</t>
  </si>
  <si>
    <t>(15+18+20)</t>
  </si>
  <si>
    <t>(14+16+19)</t>
  </si>
  <si>
    <t>(12x17x18/174)</t>
  </si>
  <si>
    <t>(12x20/174)</t>
  </si>
  <si>
    <t>32+34+36+38+40+42+50)</t>
  </si>
  <si>
    <t>(22+24+26+28+30+</t>
  </si>
  <si>
    <t>(8x23)</t>
  </si>
  <si>
    <t>24a</t>
  </si>
  <si>
    <t>26a</t>
  </si>
  <si>
    <t>(24ax25)</t>
  </si>
  <si>
    <t>(26ax27)</t>
  </si>
  <si>
    <t>((%x8/174)x29)</t>
  </si>
  <si>
    <t>((%x8/174)x31)</t>
  </si>
  <si>
    <t>((%x8/174)x33)</t>
  </si>
  <si>
    <t>((%x8/174)x35)</t>
  </si>
  <si>
    <t>((%x8/174)x37)</t>
  </si>
  <si>
    <t>((%x8/174)x39)</t>
  </si>
  <si>
    <t>((%x8/174)x41)</t>
  </si>
  <si>
    <t>((6+21)x44)</t>
  </si>
  <si>
    <t>(48+49)</t>
  </si>
  <si>
    <t>V. Druga izplačila</t>
  </si>
  <si>
    <t>VI. Stroški dela</t>
  </si>
  <si>
    <t>(6+21+43+45+47+51)</t>
  </si>
  <si>
    <t>(52+54)</t>
  </si>
  <si>
    <t>VII. Regres</t>
  </si>
  <si>
    <t>Dvig plač 1.1.2010</t>
  </si>
  <si>
    <t>Dvig plač 1.7.2010</t>
  </si>
  <si>
    <t>Dvig plač 1.1.2011</t>
  </si>
  <si>
    <t>IVZ številka izvajalca:</t>
  </si>
  <si>
    <t>ZUJF 1.6.2012</t>
  </si>
  <si>
    <t>Sprememba ZSPJS -R 1.6.2013</t>
  </si>
  <si>
    <t>1.9.2016</t>
  </si>
  <si>
    <t>1.10.2017</t>
  </si>
  <si>
    <t>Dela prost dan</t>
  </si>
  <si>
    <t>DŠ izvajalca:</t>
  </si>
  <si>
    <t>OBRAČUN MENTORSTVA</t>
  </si>
  <si>
    <t>Priimek in ime mentorja</t>
  </si>
  <si>
    <t>Bruto bruto znesek v EUR</t>
  </si>
  <si>
    <t>število pripravnikov</t>
  </si>
  <si>
    <t>Irma Mikec, tel. (01) 280 65 53, irma.mikec@lek-zbor.si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</si>
</sst>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00"/>
    <numFmt numFmtId="181" formatCode="[$-424]d\.\ mmmm\ yyyy"/>
    <numFmt numFmtId="182" formatCode="#,##0.00\ [$€-1]"/>
    <numFmt numFmtId="183" formatCode="#,##0.000"/>
    <numFmt numFmtId="184" formatCode="[$€-2]\ #,##0.00"/>
    <numFmt numFmtId="185" formatCode="#,##0.00\ [$SIT]"/>
    <numFmt numFmtId="186" formatCode="#,##0.00\ &quot;SIT&quot;"/>
    <numFmt numFmtId="187" formatCode="0.0000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0"/>
      <name val="Arial CE"/>
      <family val="0"/>
    </font>
    <font>
      <b/>
      <sz val="8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Arial CE"/>
      <family val="2"/>
    </font>
    <font>
      <b/>
      <sz val="10"/>
      <name val="Arial CE"/>
      <family val="0"/>
    </font>
    <font>
      <b/>
      <sz val="8"/>
      <name val="Tahoma"/>
      <family val="0"/>
    </font>
    <font>
      <sz val="10"/>
      <color indexed="9"/>
      <name val="Arial CE"/>
      <family val="0"/>
    </font>
    <font>
      <b/>
      <sz val="14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34" borderId="11" xfId="0" applyFont="1" applyFill="1" applyBorder="1" applyAlignment="1">
      <alignment wrapText="1"/>
    </xf>
    <xf numFmtId="180" fontId="0" fillId="34" borderId="11" xfId="0" applyNumberFormat="1" applyFont="1" applyFill="1" applyBorder="1" applyAlignment="1">
      <alignment wrapText="1"/>
    </xf>
    <xf numFmtId="180" fontId="0" fillId="34" borderId="16" xfId="0" applyNumberFormat="1" applyFont="1" applyFill="1" applyBorder="1" applyAlignment="1">
      <alignment wrapText="1"/>
    </xf>
    <xf numFmtId="0" fontId="5" fillId="0" borderId="0" xfId="0" applyFont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4" fontId="5" fillId="33" borderId="17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/>
      <protection locked="0"/>
    </xf>
    <xf numFmtId="182" fontId="5" fillId="33" borderId="17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Continuous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9" fontId="3" fillId="33" borderId="16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180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left"/>
    </xf>
    <xf numFmtId="183" fontId="0" fillId="0" borderId="11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/>
      <protection/>
    </xf>
    <xf numFmtId="4" fontId="3" fillId="33" borderId="14" xfId="0" applyNumberFormat="1" applyFont="1" applyFill="1" applyBorder="1" applyAlignment="1" applyProtection="1">
      <alignment horizontal="center"/>
      <protection/>
    </xf>
    <xf numFmtId="4" fontId="3" fillId="0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4" fontId="3" fillId="33" borderId="15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right"/>
      <protection/>
    </xf>
    <xf numFmtId="4" fontId="3" fillId="33" borderId="14" xfId="0" applyNumberFormat="1" applyFont="1" applyFill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3" fillId="33" borderId="16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centerContinuous"/>
      <protection/>
    </xf>
    <xf numFmtId="4" fontId="3" fillId="33" borderId="11" xfId="0" applyNumberFormat="1" applyFont="1" applyFill="1" applyBorder="1" applyAlignment="1" applyProtection="1">
      <alignment horizontal="right"/>
      <protection/>
    </xf>
    <xf numFmtId="4" fontId="3" fillId="35" borderId="10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horizontal="center"/>
      <protection/>
    </xf>
    <xf numFmtId="4" fontId="3" fillId="33" borderId="13" xfId="0" applyNumberFormat="1" applyFont="1" applyFill="1" applyBorder="1" applyAlignment="1" applyProtection="1">
      <alignment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1" fontId="3" fillId="33" borderId="16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8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 applyProtection="1">
      <alignment/>
      <protection locked="0"/>
    </xf>
    <xf numFmtId="9" fontId="0" fillId="0" borderId="18" xfId="0" applyNumberFormat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4" fontId="1" fillId="33" borderId="11" xfId="0" applyNumberFormat="1" applyFont="1" applyFill="1" applyBorder="1" applyAlignment="1" applyProtection="1">
      <alignment/>
      <protection/>
    </xf>
    <xf numFmtId="4" fontId="1" fillId="33" borderId="12" xfId="0" applyNumberFormat="1" applyFont="1" applyFill="1" applyBorder="1" applyAlignment="1" applyProtection="1">
      <alignment/>
      <protection/>
    </xf>
    <xf numFmtId="4" fontId="1" fillId="33" borderId="22" xfId="0" applyNumberFormat="1" applyFont="1" applyFill="1" applyBorder="1" applyAlignment="1" applyProtection="1">
      <alignment horizontal="left"/>
      <protection/>
    </xf>
    <xf numFmtId="4" fontId="1" fillId="33" borderId="10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 horizontal="center"/>
      <protection/>
    </xf>
    <xf numFmtId="4" fontId="1" fillId="33" borderId="12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180" fontId="0" fillId="34" borderId="11" xfId="0" applyNumberFormat="1" applyFill="1" applyBorder="1" applyAlignment="1">
      <alignment wrapText="1"/>
    </xf>
    <xf numFmtId="180" fontId="0" fillId="34" borderId="12" xfId="0" applyNumberFormat="1" applyFill="1" applyBorder="1" applyAlignment="1">
      <alignment/>
    </xf>
    <xf numFmtId="180" fontId="0" fillId="36" borderId="11" xfId="0" applyNumberFormat="1" applyFill="1" applyBorder="1" applyAlignment="1">
      <alignment/>
    </xf>
    <xf numFmtId="4" fontId="1" fillId="33" borderId="11" xfId="0" applyNumberFormat="1" applyFont="1" applyFill="1" applyBorder="1" applyAlignment="1" applyProtection="1">
      <alignment horizontal="centerContinuous"/>
      <protection/>
    </xf>
    <xf numFmtId="9" fontId="3" fillId="33" borderId="20" xfId="0" applyNumberFormat="1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12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4" fontId="0" fillId="0" borderId="11" xfId="0" applyNumberFormat="1" applyFill="1" applyBorder="1" applyAlignment="1" applyProtection="1">
      <alignment/>
      <protection/>
    </xf>
    <xf numFmtId="182" fontId="0" fillId="0" borderId="11" xfId="0" applyNumberFormat="1" applyFill="1" applyBorder="1" applyAlignment="1" applyProtection="1">
      <alignment/>
      <protection/>
    </xf>
    <xf numFmtId="182" fontId="0" fillId="0" borderId="18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 locked="0"/>
    </xf>
    <xf numFmtId="180" fontId="0" fillId="34" borderId="16" xfId="0" applyNumberFormat="1" applyFill="1" applyBorder="1" applyAlignment="1">
      <alignment wrapText="1"/>
    </xf>
    <xf numFmtId="14" fontId="5" fillId="0" borderId="0" xfId="0" applyNumberFormat="1" applyFont="1" applyAlignment="1">
      <alignment wrapText="1"/>
    </xf>
    <xf numFmtId="180" fontId="0" fillId="36" borderId="0" xfId="0" applyNumberFormat="1" applyFill="1" applyAlignment="1">
      <alignment/>
    </xf>
    <xf numFmtId="4" fontId="0" fillId="0" borderId="0" xfId="0" applyNumberFormat="1" applyAlignment="1">
      <alignment/>
    </xf>
    <xf numFmtId="4" fontId="55" fillId="0" borderId="0" xfId="0" applyNumberFormat="1" applyFont="1" applyAlignment="1">
      <alignment/>
    </xf>
    <xf numFmtId="14" fontId="0" fillId="34" borderId="11" xfId="0" applyNumberFormat="1" applyFill="1" applyBorder="1" applyAlignment="1">
      <alignment wrapText="1"/>
    </xf>
    <xf numFmtId="14" fontId="5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7" borderId="23" xfId="0" applyFont="1" applyFill="1" applyBorder="1" applyAlignment="1" applyProtection="1">
      <alignment horizontal="left"/>
      <protection/>
    </xf>
    <xf numFmtId="0" fontId="3" fillId="37" borderId="24" xfId="0" applyFont="1" applyFill="1" applyBorder="1" applyAlignment="1" applyProtection="1">
      <alignment horizontal="center"/>
      <protection/>
    </xf>
    <xf numFmtId="0" fontId="3" fillId="37" borderId="25" xfId="0" applyFont="1" applyFill="1" applyBorder="1" applyAlignment="1" applyProtection="1">
      <alignment horizontal="center"/>
      <protection/>
    </xf>
    <xf numFmtId="0" fontId="3" fillId="37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shrinkToFit="1"/>
      <protection/>
    </xf>
    <xf numFmtId="0" fontId="17" fillId="0" borderId="27" xfId="0" applyFont="1" applyFill="1" applyBorder="1" applyAlignment="1" applyProtection="1">
      <alignment horizontal="center" shrinkToFit="1"/>
      <protection/>
    </xf>
    <xf numFmtId="1" fontId="3" fillId="37" borderId="23" xfId="0" applyNumberFormat="1" applyFont="1" applyFill="1" applyBorder="1" applyAlignment="1" applyProtection="1">
      <alignment horizontal="center"/>
      <protection/>
    </xf>
    <xf numFmtId="1" fontId="3" fillId="37" borderId="27" xfId="0" applyNumberFormat="1" applyFont="1" applyFill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/>
      <protection locked="0"/>
    </xf>
    <xf numFmtId="49" fontId="18" fillId="0" borderId="27" xfId="0" applyNumberFormat="1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9" fillId="37" borderId="28" xfId="0" applyFont="1" applyFill="1" applyBorder="1" applyAlignment="1" applyProtection="1">
      <alignment/>
      <protection/>
    </xf>
    <xf numFmtId="49" fontId="19" fillId="37" borderId="28" xfId="0" applyNumberFormat="1" applyFont="1" applyFill="1" applyBorder="1" applyAlignment="1" applyProtection="1">
      <alignment/>
      <protection locked="0"/>
    </xf>
    <xf numFmtId="0" fontId="19" fillId="37" borderId="28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1"/>
  <sheetViews>
    <sheetView tabSelected="1" zoomScalePageLayoutView="0" workbookViewId="0" topLeftCell="A1">
      <selection activeCell="C30" sqref="C30"/>
    </sheetView>
  </sheetViews>
  <sheetFormatPr defaultColWidth="9.125" defaultRowHeight="12.75"/>
  <cols>
    <col min="1" max="1" width="7.875" style="2" customWidth="1"/>
    <col min="2" max="2" width="19.00390625" style="2" customWidth="1"/>
    <col min="3" max="3" width="42.50390625" style="2" customWidth="1"/>
    <col min="4" max="4" width="17.375" style="2" customWidth="1"/>
    <col min="5" max="5" width="9.50390625" style="2" customWidth="1"/>
    <col min="6" max="6" width="23.50390625" style="2" customWidth="1"/>
    <col min="7" max="7" width="12.50390625" style="2" customWidth="1"/>
    <col min="8" max="8" width="9.375" style="2" customWidth="1"/>
    <col min="9" max="9" width="22.625" style="2" customWidth="1"/>
    <col min="10" max="45" width="9.125" style="2" customWidth="1"/>
    <col min="46" max="46" width="9.875" style="2" customWidth="1"/>
    <col min="47" max="47" width="12.00390625" style="2" customWidth="1"/>
    <col min="48" max="16384" width="9.125" style="2" customWidth="1"/>
  </cols>
  <sheetData>
    <row r="1" ht="9.75">
      <c r="A1" s="1"/>
    </row>
    <row r="2" spans="1:2" ht="15">
      <c r="A2" s="1"/>
      <c r="B2" s="69" t="s">
        <v>49</v>
      </c>
    </row>
    <row r="3" ht="9.75">
      <c r="A3" s="1"/>
    </row>
    <row r="4" spans="1:49" ht="9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7.25">
      <c r="A5" s="1"/>
      <c r="B5" s="67" t="s">
        <v>55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9.75">
      <c r="A6" s="1"/>
      <c r="B6" s="1"/>
      <c r="C6" s="1"/>
      <c r="D6" s="1"/>
      <c r="E6" s="1"/>
      <c r="F6" s="3"/>
      <c r="G6" s="3"/>
      <c r="I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8" ht="9.75">
      <c r="A7" s="1"/>
      <c r="B7" s="1"/>
      <c r="C7" s="3"/>
      <c r="D7" s="3"/>
      <c r="E7" s="1"/>
      <c r="F7" s="3"/>
      <c r="G7" s="3"/>
      <c r="I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1"/>
      <c r="B8" s="68" t="s">
        <v>50</v>
      </c>
      <c r="C8" s="7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1"/>
      <c r="B9" s="68" t="s">
        <v>109</v>
      </c>
      <c r="C9" s="7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"/>
      <c r="B10" s="68" t="s">
        <v>115</v>
      </c>
      <c r="C10" s="7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9.75" customHeight="1">
      <c r="A11" s="1"/>
      <c r="B11" s="68"/>
      <c r="C11" s="7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1"/>
      <c r="B12" s="68" t="s">
        <v>51</v>
      </c>
      <c r="C12" s="72"/>
      <c r="D12" s="3"/>
      <c r="E12" s="3"/>
      <c r="F12" s="3"/>
      <c r="G12" s="3"/>
      <c r="H12" s="3"/>
      <c r="I12" s="3"/>
      <c r="J12" s="3"/>
      <c r="K12" s="4"/>
      <c r="L12" s="3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9.75">
      <c r="A13" s="3"/>
      <c r="B13" s="1"/>
      <c r="D13" s="1"/>
      <c r="E13" s="3"/>
      <c r="F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9.75">
      <c r="A14" s="3"/>
      <c r="B14" s="3" t="s">
        <v>52</v>
      </c>
      <c r="C14" s="73"/>
      <c r="D14" s="3"/>
      <c r="E14" s="3"/>
      <c r="F14" s="3"/>
      <c r="G14" s="3"/>
      <c r="H14" s="3"/>
      <c r="I14" s="3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9.75">
      <c r="A15" s="3"/>
      <c r="B15" s="3"/>
      <c r="C15" s="73"/>
      <c r="D15" s="3"/>
      <c r="E15" s="3"/>
      <c r="F15" s="3"/>
      <c r="G15" s="3"/>
      <c r="H15" s="3"/>
      <c r="I15" s="3"/>
      <c r="J15" s="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9.75">
      <c r="A16" s="3"/>
      <c r="B16" s="3"/>
      <c r="C16" s="73"/>
      <c r="D16" s="3"/>
      <c r="E16" s="3"/>
      <c r="F16" s="3"/>
      <c r="G16" s="3"/>
      <c r="H16" s="3"/>
      <c r="I16" s="3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9.75">
      <c r="A17" s="3"/>
      <c r="B17" s="3"/>
      <c r="C17" s="73"/>
      <c r="D17" s="3"/>
      <c r="E17" s="3"/>
      <c r="F17" s="3"/>
      <c r="G17" s="3"/>
      <c r="H17" s="3"/>
      <c r="I17" s="3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9.75">
      <c r="A18" s="3"/>
      <c r="B18" s="3"/>
      <c r="C18" s="73"/>
      <c r="D18" s="3"/>
      <c r="E18" s="3"/>
      <c r="F18" s="3"/>
      <c r="G18" s="3"/>
      <c r="H18" s="3"/>
      <c r="I18" s="3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9.75">
      <c r="A19" s="3"/>
      <c r="B19" s="3"/>
      <c r="C19" s="73"/>
      <c r="D19" s="3"/>
      <c r="E19" s="3"/>
      <c r="F19" s="3"/>
      <c r="G19" s="3"/>
      <c r="H19" s="3"/>
      <c r="I19" s="3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9.75">
      <c r="A20" s="3"/>
      <c r="B20" s="3"/>
      <c r="C20" s="73"/>
      <c r="D20" s="3"/>
      <c r="E20" s="3"/>
      <c r="F20" s="3"/>
      <c r="G20" s="3"/>
      <c r="H20" s="3"/>
      <c r="I20" s="3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9.75">
      <c r="A21" s="3"/>
      <c r="B21" s="3" t="s">
        <v>41</v>
      </c>
      <c r="C21" s="3"/>
      <c r="D21" s="3"/>
      <c r="E21" s="3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9.75">
      <c r="A22" s="7"/>
      <c r="B22" s="60"/>
      <c r="C22" s="60"/>
      <c r="D22" s="3"/>
      <c r="E22" s="3"/>
      <c r="F22" s="3"/>
      <c r="G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0.25">
      <c r="A23" s="7"/>
      <c r="B23" s="70" t="s">
        <v>53</v>
      </c>
      <c r="C23" s="71" t="s">
        <v>54</v>
      </c>
      <c r="D23" s="7"/>
      <c r="E23" s="7"/>
      <c r="F23" s="7"/>
      <c r="G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9.75">
      <c r="A24" s="7"/>
      <c r="B24" s="70"/>
      <c r="C24" s="71"/>
      <c r="D24" s="7"/>
      <c r="E24" s="7"/>
      <c r="F24" s="7"/>
      <c r="G24" s="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9.75">
      <c r="A25" s="7"/>
      <c r="B25" s="70"/>
      <c r="C25" s="71"/>
      <c r="D25" s="7"/>
      <c r="E25" s="7"/>
      <c r="F25" s="7"/>
      <c r="G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9.75">
      <c r="A26" s="61"/>
      <c r="B26" s="70"/>
      <c r="C26" s="71"/>
      <c r="D26" s="7"/>
      <c r="E26" s="10"/>
      <c r="F26" s="10"/>
      <c r="G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9" ht="9.75">
      <c r="A27" s="61"/>
      <c r="B27" s="7"/>
      <c r="C27" s="10"/>
      <c r="D27" s="7"/>
      <c r="E27" s="7"/>
      <c r="F27" s="10"/>
      <c r="G27" s="3"/>
      <c r="H27" s="7"/>
      <c r="I27" s="10"/>
    </row>
    <row r="28" spans="1:7" ht="9.75">
      <c r="A28" s="62"/>
      <c r="B28" s="62"/>
      <c r="C28" s="62"/>
      <c r="D28" s="62"/>
      <c r="E28" s="62"/>
      <c r="F28" s="62"/>
      <c r="G28" s="62"/>
    </row>
    <row r="29" spans="1:7" ht="9.75">
      <c r="A29" s="3"/>
      <c r="B29" s="3"/>
      <c r="C29" s="3"/>
      <c r="D29" s="3"/>
      <c r="E29" s="3"/>
      <c r="F29" s="7"/>
      <c r="G29" s="3"/>
    </row>
    <row r="30" spans="1:7" ht="12.75">
      <c r="A30" s="60"/>
      <c r="B30" s="3" t="s">
        <v>42</v>
      </c>
      <c r="C30" s="74" t="s">
        <v>120</v>
      </c>
      <c r="D30" s="3"/>
      <c r="E30" s="7"/>
      <c r="F30" s="7"/>
      <c r="G30" s="3"/>
    </row>
    <row r="31" spans="1:7" ht="12.75">
      <c r="A31" s="7"/>
      <c r="B31" s="7"/>
      <c r="C31" s="74"/>
      <c r="D31" s="7"/>
      <c r="E31" s="7"/>
      <c r="F31" s="7"/>
      <c r="G31" s="7"/>
    </row>
    <row r="32" spans="1:7" ht="9.75">
      <c r="A32" s="7"/>
      <c r="B32" s="7"/>
      <c r="D32" s="7"/>
      <c r="E32" s="7"/>
      <c r="F32" s="7"/>
      <c r="G32" s="7"/>
    </row>
    <row r="33" spans="1:7" ht="9.75">
      <c r="A33" s="7"/>
      <c r="B33" s="10"/>
      <c r="C33" s="7"/>
      <c r="D33" s="10"/>
      <c r="E33" s="7"/>
      <c r="F33" s="10"/>
      <c r="G33" s="7"/>
    </row>
    <row r="34" spans="1:9" ht="9.75">
      <c r="A34" s="61"/>
      <c r="B34" s="7"/>
      <c r="C34" s="10"/>
      <c r="D34" s="7"/>
      <c r="E34" s="7"/>
      <c r="F34" s="10"/>
      <c r="G34" s="3"/>
      <c r="H34" s="7"/>
      <c r="I34" s="10"/>
    </row>
    <row r="35" spans="1:7" ht="9.75">
      <c r="A35" s="62"/>
      <c r="B35" s="62"/>
      <c r="C35" s="62"/>
      <c r="D35" s="62"/>
      <c r="E35" s="62"/>
      <c r="F35" s="62"/>
      <c r="G35" s="62"/>
    </row>
    <row r="36" spans="1:7" ht="9.75">
      <c r="A36" s="3"/>
      <c r="B36" s="3"/>
      <c r="C36" s="3"/>
      <c r="D36" s="3"/>
      <c r="E36" s="3"/>
      <c r="F36" s="3"/>
      <c r="G36" s="3"/>
    </row>
    <row r="37" spans="1:7" ht="9.75">
      <c r="A37" s="3"/>
      <c r="B37" s="3"/>
      <c r="C37" s="3"/>
      <c r="D37" s="3"/>
      <c r="E37" s="3"/>
      <c r="F37" s="3"/>
      <c r="G37" s="3"/>
    </row>
    <row r="38" spans="1:7" ht="9.75">
      <c r="A38" s="7"/>
      <c r="B38" s="7"/>
      <c r="C38" s="7"/>
      <c r="D38" s="7"/>
      <c r="E38" s="7"/>
      <c r="F38" s="7"/>
      <c r="G38" s="7"/>
    </row>
    <row r="39" spans="1:7" ht="9.75">
      <c r="A39" s="7"/>
      <c r="B39" s="7"/>
      <c r="C39" s="7"/>
      <c r="D39" s="7"/>
      <c r="E39" s="7"/>
      <c r="F39" s="7"/>
      <c r="G39" s="7"/>
    </row>
    <row r="40" spans="1:7" ht="9.75">
      <c r="A40" s="63"/>
      <c r="B40" s="10"/>
      <c r="C40" s="7"/>
      <c r="D40" s="10"/>
      <c r="E40" s="7"/>
      <c r="F40" s="64"/>
      <c r="G40" s="7"/>
    </row>
    <row r="41" spans="1:7" ht="9.75">
      <c r="A41" s="63"/>
      <c r="B41" s="10"/>
      <c r="C41" s="7"/>
      <c r="D41" s="10"/>
      <c r="E41" s="7"/>
      <c r="F41" s="64"/>
      <c r="G41" s="7"/>
    </row>
    <row r="42" spans="1:9" ht="9.75">
      <c r="A42" s="7"/>
      <c r="B42" s="7"/>
      <c r="C42" s="7"/>
      <c r="D42" s="7"/>
      <c r="E42" s="7"/>
      <c r="F42" s="8"/>
      <c r="G42" s="7"/>
      <c r="H42" s="9"/>
      <c r="I42" s="9"/>
    </row>
    <row r="43" spans="1:7" ht="9.75">
      <c r="A43" s="3"/>
      <c r="B43" s="3"/>
      <c r="C43" s="3"/>
      <c r="D43" s="3"/>
      <c r="E43" s="3"/>
      <c r="F43" s="3"/>
      <c r="G43" s="3"/>
    </row>
    <row r="44" spans="1:7" ht="9.75">
      <c r="A44" s="3"/>
      <c r="B44" s="3"/>
      <c r="C44" s="3"/>
      <c r="D44" s="3"/>
      <c r="E44" s="3"/>
      <c r="F44" s="65"/>
      <c r="G44" s="3"/>
    </row>
    <row r="45" spans="1:7" ht="9.75">
      <c r="A45" s="7"/>
      <c r="B45" s="7"/>
      <c r="C45" s="7"/>
      <c r="D45" s="7"/>
      <c r="E45" s="7"/>
      <c r="F45" s="7"/>
      <c r="G45" s="7"/>
    </row>
    <row r="46" spans="1:7" ht="9.75">
      <c r="A46" s="7"/>
      <c r="B46" s="7"/>
      <c r="C46" s="7"/>
      <c r="D46" s="7"/>
      <c r="E46" s="7"/>
      <c r="F46" s="7"/>
      <c r="G46" s="7"/>
    </row>
    <row r="47" spans="1:7" ht="9.75">
      <c r="A47" s="64"/>
      <c r="B47" s="7"/>
      <c r="C47" s="7"/>
      <c r="D47" s="7"/>
      <c r="E47" s="7"/>
      <c r="F47" s="7"/>
      <c r="G47" s="7"/>
    </row>
    <row r="48" spans="1:7" ht="9.75">
      <c r="A48" s="64"/>
      <c r="B48" s="7"/>
      <c r="C48" s="7"/>
      <c r="D48" s="7"/>
      <c r="E48" s="7"/>
      <c r="F48" s="7"/>
      <c r="G48" s="7"/>
    </row>
    <row r="49" spans="1:7" ht="9.75">
      <c r="A49" s="10"/>
      <c r="B49" s="10"/>
      <c r="C49" s="10"/>
      <c r="D49" s="10"/>
      <c r="E49" s="7"/>
      <c r="F49" s="10"/>
      <c r="G49" s="9"/>
    </row>
    <row r="50" spans="1:7" ht="9.75">
      <c r="A50" s="3"/>
      <c r="B50" s="3"/>
      <c r="C50" s="3"/>
      <c r="D50" s="7"/>
      <c r="E50" s="3"/>
      <c r="F50" s="7"/>
      <c r="G50" s="3"/>
    </row>
    <row r="51" spans="1:7" ht="9.75">
      <c r="A51" s="65"/>
      <c r="B51" s="3"/>
      <c r="C51" s="65"/>
      <c r="D51" s="60"/>
      <c r="E51" s="3"/>
      <c r="F51" s="7"/>
      <c r="G51" s="3"/>
    </row>
    <row r="52" spans="1:7" ht="9.75">
      <c r="A52" s="7"/>
      <c r="B52" s="7"/>
      <c r="C52" s="7"/>
      <c r="D52" s="7"/>
      <c r="E52" s="7"/>
      <c r="F52" s="7"/>
      <c r="G52" s="7"/>
    </row>
    <row r="53" spans="1:7" ht="9.75">
      <c r="A53" s="7"/>
      <c r="B53" s="7"/>
      <c r="C53" s="7"/>
      <c r="D53" s="7"/>
      <c r="E53" s="7"/>
      <c r="F53" s="7"/>
      <c r="G53" s="7"/>
    </row>
    <row r="54" spans="1:7" ht="9.75">
      <c r="A54" s="7"/>
      <c r="B54" s="8"/>
      <c r="C54" s="7"/>
      <c r="D54" s="10"/>
      <c r="E54" s="10"/>
      <c r="F54" s="10"/>
      <c r="G54" s="10"/>
    </row>
    <row r="55" spans="1:7" ht="9.75">
      <c r="A55" s="7"/>
      <c r="B55" s="8"/>
      <c r="C55" s="7"/>
      <c r="D55" s="10"/>
      <c r="E55" s="10"/>
      <c r="F55" s="10"/>
      <c r="G55" s="10"/>
    </row>
    <row r="56" spans="1:7" ht="9.75">
      <c r="A56" s="62"/>
      <c r="B56" s="62"/>
      <c r="C56" s="62"/>
      <c r="D56" s="62"/>
      <c r="E56" s="62"/>
      <c r="F56" s="62"/>
      <c r="G56" s="62"/>
    </row>
    <row r="57" spans="1:7" ht="9.75">
      <c r="A57" s="7"/>
      <c r="B57" s="3"/>
      <c r="C57" s="3"/>
      <c r="D57" s="7"/>
      <c r="E57" s="7"/>
      <c r="F57" s="7"/>
      <c r="G57" s="7"/>
    </row>
    <row r="58" spans="1:7" ht="9.75">
      <c r="A58" s="7"/>
      <c r="B58" s="3"/>
      <c r="C58" s="3"/>
      <c r="D58" s="7"/>
      <c r="E58" s="3"/>
      <c r="F58" s="7"/>
      <c r="G58" s="7"/>
    </row>
    <row r="59" spans="1:7" ht="9.75">
      <c r="A59" s="7"/>
      <c r="B59" s="7"/>
      <c r="C59" s="7"/>
      <c r="D59" s="7"/>
      <c r="E59" s="7"/>
      <c r="F59" s="7"/>
      <c r="G59" s="7"/>
    </row>
    <row r="60" spans="1:7" ht="9.75">
      <c r="A60" s="7"/>
      <c r="B60" s="7"/>
      <c r="C60" s="7"/>
      <c r="D60" s="7"/>
      <c r="E60" s="7"/>
      <c r="F60" s="7"/>
      <c r="G60" s="7"/>
    </row>
    <row r="61" spans="1:7" ht="9.75">
      <c r="A61" s="9"/>
      <c r="B61" s="10"/>
      <c r="C61" s="10"/>
      <c r="D61" s="9"/>
      <c r="E61" s="7"/>
      <c r="F61" s="10"/>
      <c r="G61" s="9"/>
    </row>
    <row r="62" spans="1:7" ht="9.75">
      <c r="A62" s="9"/>
      <c r="B62" s="10"/>
      <c r="C62" s="10"/>
      <c r="D62" s="9"/>
      <c r="E62" s="7"/>
      <c r="F62" s="10"/>
      <c r="G62" s="9"/>
    </row>
    <row r="63" spans="1:7" ht="9.75">
      <c r="A63" s="62"/>
      <c r="B63" s="62"/>
      <c r="C63" s="62"/>
      <c r="D63" s="62"/>
      <c r="E63" s="62"/>
      <c r="F63" s="62"/>
      <c r="G63" s="62"/>
    </row>
    <row r="64" spans="1:7" ht="9.75">
      <c r="A64" s="62"/>
      <c r="B64" s="62"/>
      <c r="C64" s="62"/>
      <c r="D64" s="62"/>
      <c r="E64" s="62"/>
      <c r="F64" s="62"/>
      <c r="G64" s="62"/>
    </row>
    <row r="65" spans="1:7" ht="9.75">
      <c r="A65" s="1"/>
      <c r="B65" s="3"/>
      <c r="C65" s="1"/>
      <c r="D65" s="62"/>
      <c r="E65" s="1"/>
      <c r="F65" s="62"/>
      <c r="G65" s="62"/>
    </row>
    <row r="66" spans="1:7" ht="9.75">
      <c r="A66" s="66"/>
      <c r="B66" s="62"/>
      <c r="C66" s="62"/>
      <c r="D66" s="62"/>
      <c r="E66" s="62"/>
      <c r="F66" s="62"/>
      <c r="G66" s="62"/>
    </row>
    <row r="67" spans="1:7" ht="9.75">
      <c r="A67" s="59"/>
      <c r="B67" s="59"/>
      <c r="C67" s="59"/>
      <c r="D67" s="59"/>
      <c r="E67" s="59"/>
      <c r="F67" s="59"/>
      <c r="G67" s="59"/>
    </row>
    <row r="71" spans="7:8" ht="9.75">
      <c r="G71" s="3"/>
      <c r="H71" s="3"/>
    </row>
  </sheetData>
  <sheetProtection/>
  <printOptions/>
  <pageMargins left="0.75" right="0.75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pane xSplit="2" ySplit="6" topLeftCell="C13" activePane="bottomRight" state="frozen"/>
      <selection pane="topLeft" activeCell="E1" sqref="E1:E16384"/>
      <selection pane="topRight" activeCell="E1" sqref="E1:E16384"/>
      <selection pane="bottomLeft" activeCell="E1" sqref="E1:E16384"/>
      <selection pane="bottomRight" activeCell="A48" sqref="A48"/>
    </sheetView>
  </sheetViews>
  <sheetFormatPr defaultColWidth="9.125" defaultRowHeight="12.75"/>
  <cols>
    <col min="1" max="1" width="21.375" style="11" customWidth="1"/>
    <col min="2" max="2" width="21.00390625" style="11" customWidth="1"/>
    <col min="3" max="3" width="4.00390625" style="11" customWidth="1"/>
    <col min="4" max="5" width="15.375" style="11" customWidth="1"/>
    <col min="6" max="7" width="13.50390625" style="76" customWidth="1"/>
    <col min="8" max="8" width="9.125" style="12" customWidth="1"/>
    <col min="9" max="9" width="9.125" style="11" customWidth="1"/>
    <col min="10" max="10" width="12.875" style="76" customWidth="1"/>
    <col min="11" max="11" width="9.125" style="12" customWidth="1"/>
    <col min="12" max="13" width="12.00390625" style="11" customWidth="1"/>
    <col min="14" max="14" width="13.125" style="76" customWidth="1"/>
    <col min="15" max="15" width="9.125" style="11" customWidth="1"/>
    <col min="16" max="16" width="13.375" style="12" customWidth="1"/>
    <col min="17" max="18" width="9.125" style="11" customWidth="1"/>
    <col min="19" max="19" width="13.125" style="76" customWidth="1"/>
    <col min="20" max="20" width="9.00390625" style="11" customWidth="1"/>
    <col min="21" max="21" width="18.125" style="76" customWidth="1"/>
    <col min="22" max="22" width="9.625" style="76" customWidth="1"/>
    <col min="23" max="23" width="9.125" style="11" customWidth="1"/>
    <col min="24" max="26" width="9.50390625" style="76" customWidth="1"/>
    <col min="27" max="29" width="9.125" style="76" customWidth="1"/>
    <col min="30" max="30" width="12.875" style="76" customWidth="1"/>
    <col min="31" max="33" width="9.125" style="11" customWidth="1"/>
    <col min="34" max="34" width="13.125" style="76" customWidth="1"/>
    <col min="35" max="35" width="9.125" style="11" customWidth="1"/>
    <col min="36" max="36" width="13.00390625" style="76" customWidth="1"/>
    <col min="37" max="44" width="9.125" style="11" customWidth="1"/>
    <col min="45" max="45" width="12.875" style="76" customWidth="1"/>
    <col min="46" max="46" width="9.125" style="11" customWidth="1"/>
    <col min="47" max="47" width="12.50390625" style="80" customWidth="1"/>
    <col min="48" max="48" width="9.125" style="80" customWidth="1"/>
    <col min="49" max="49" width="13.375" style="76" customWidth="1"/>
    <col min="50" max="51" width="13.125" style="80" customWidth="1"/>
    <col min="52" max="52" width="9.125" style="80" customWidth="1"/>
    <col min="53" max="53" width="15.50390625" style="80" customWidth="1"/>
    <col min="54" max="54" width="15.625" style="76" customWidth="1"/>
    <col min="55" max="55" width="9.125" style="12" customWidth="1"/>
    <col min="56" max="56" width="14.00390625" style="80" customWidth="1"/>
    <col min="57" max="57" width="15.00390625" style="76" customWidth="1"/>
    <col min="58" max="16384" width="9.125" style="11" customWidth="1"/>
  </cols>
  <sheetData>
    <row r="1" spans="1:57" s="12" customFormat="1" ht="13.5" thickBot="1">
      <c r="A1" s="36" t="s">
        <v>33</v>
      </c>
      <c r="F1" s="76"/>
      <c r="G1" s="88"/>
      <c r="J1" s="76"/>
      <c r="N1" s="76"/>
      <c r="S1" s="76"/>
      <c r="U1" s="76"/>
      <c r="V1" s="76"/>
      <c r="X1" s="76"/>
      <c r="Y1" s="76"/>
      <c r="Z1" s="76"/>
      <c r="AA1" s="76"/>
      <c r="AB1" s="76"/>
      <c r="AC1" s="76"/>
      <c r="AD1" s="76"/>
      <c r="AH1" s="76"/>
      <c r="AJ1" s="76"/>
      <c r="AS1" s="84" t="s">
        <v>39</v>
      </c>
      <c r="AT1" s="57">
        <v>16.34</v>
      </c>
      <c r="AU1" s="76"/>
      <c r="AV1" s="76"/>
      <c r="AW1" s="76"/>
      <c r="AX1" s="76"/>
      <c r="AY1" s="76"/>
      <c r="AZ1" s="76"/>
      <c r="BA1" s="76"/>
      <c r="BB1" s="76"/>
      <c r="BD1" s="76"/>
      <c r="BE1" s="84"/>
    </row>
    <row r="2" spans="1:57" s="12" customFormat="1" ht="12.75">
      <c r="A2" s="36"/>
      <c r="F2" s="76"/>
      <c r="G2" s="76"/>
      <c r="J2" s="76"/>
      <c r="N2" s="76"/>
      <c r="S2" s="76"/>
      <c r="U2" s="76"/>
      <c r="V2" s="76"/>
      <c r="X2" s="76"/>
      <c r="Y2" s="76"/>
      <c r="Z2" s="76"/>
      <c r="AA2" s="76"/>
      <c r="AB2" s="76"/>
      <c r="AC2" s="76"/>
      <c r="AD2" s="76"/>
      <c r="AH2" s="76"/>
      <c r="AJ2" s="76"/>
      <c r="AS2" s="76"/>
      <c r="AU2" s="76"/>
      <c r="AV2" s="76"/>
      <c r="AW2" s="76"/>
      <c r="AX2" s="76"/>
      <c r="AY2" s="76"/>
      <c r="AZ2" s="76"/>
      <c r="BA2" s="76"/>
      <c r="BB2" s="76"/>
      <c r="BD2" s="76"/>
      <c r="BE2" s="76"/>
    </row>
    <row r="3" spans="1:57" s="12" customFormat="1" ht="12.75">
      <c r="A3" s="46" t="s">
        <v>0</v>
      </c>
      <c r="B3" s="47" t="s">
        <v>27</v>
      </c>
      <c r="C3" s="47"/>
      <c r="D3" s="47" t="s">
        <v>28</v>
      </c>
      <c r="E3" s="48" t="s">
        <v>1</v>
      </c>
      <c r="F3" s="106" t="s">
        <v>2</v>
      </c>
      <c r="G3" s="89" t="s">
        <v>21</v>
      </c>
      <c r="H3" s="20"/>
      <c r="I3" s="49"/>
      <c r="J3" s="82" t="s">
        <v>3</v>
      </c>
      <c r="K3" s="18"/>
      <c r="L3" s="16" t="s">
        <v>71</v>
      </c>
      <c r="M3" s="16" t="s">
        <v>76</v>
      </c>
      <c r="N3" s="82"/>
      <c r="O3" s="17"/>
      <c r="P3" s="19"/>
      <c r="Q3" s="19"/>
      <c r="R3" s="19"/>
      <c r="S3" s="82"/>
      <c r="T3" s="17"/>
      <c r="U3" s="101" t="s">
        <v>36</v>
      </c>
      <c r="V3" s="82"/>
      <c r="W3" s="19"/>
      <c r="X3" s="104" t="s">
        <v>67</v>
      </c>
      <c r="Y3" s="104"/>
      <c r="Z3" s="104"/>
      <c r="AA3" s="82"/>
      <c r="AB3" s="87"/>
      <c r="AC3" s="87"/>
      <c r="AD3" s="93"/>
      <c r="AE3" s="17"/>
      <c r="AF3" s="17"/>
      <c r="AG3" s="17"/>
      <c r="AH3" s="82"/>
      <c r="AI3" s="19"/>
      <c r="AJ3" s="93"/>
      <c r="AK3" s="50"/>
      <c r="AL3" s="19"/>
      <c r="AM3" s="19"/>
      <c r="AN3" s="19"/>
      <c r="AO3" s="19"/>
      <c r="AP3" s="19"/>
      <c r="AQ3" s="19"/>
      <c r="AR3" s="19"/>
      <c r="AS3" s="108" t="s">
        <v>4</v>
      </c>
      <c r="AT3" s="22"/>
      <c r="AU3" s="77" t="s">
        <v>25</v>
      </c>
      <c r="AV3" s="116" t="s">
        <v>22</v>
      </c>
      <c r="AW3" s="106" t="s">
        <v>5</v>
      </c>
      <c r="AX3" s="86"/>
      <c r="AY3" s="87"/>
      <c r="AZ3" s="81" t="s">
        <v>30</v>
      </c>
      <c r="BA3" s="106" t="s">
        <v>101</v>
      </c>
      <c r="BB3" s="106" t="s">
        <v>102</v>
      </c>
      <c r="BC3" s="14" t="s">
        <v>6</v>
      </c>
      <c r="BD3" s="106" t="s">
        <v>105</v>
      </c>
      <c r="BE3" s="106" t="s">
        <v>69</v>
      </c>
    </row>
    <row r="4" spans="1:57" s="12" customFormat="1" ht="12.75">
      <c r="A4" s="21"/>
      <c r="B4" s="51"/>
      <c r="C4" s="21"/>
      <c r="D4" s="52"/>
      <c r="E4" s="21"/>
      <c r="F4" s="107" t="s">
        <v>7</v>
      </c>
      <c r="G4" s="82"/>
      <c r="H4" s="16" t="s">
        <v>57</v>
      </c>
      <c r="I4" s="16" t="s">
        <v>8</v>
      </c>
      <c r="J4" s="90"/>
      <c r="K4" s="16" t="s">
        <v>8</v>
      </c>
      <c r="L4" s="16" t="s">
        <v>29</v>
      </c>
      <c r="M4" s="16" t="s">
        <v>77</v>
      </c>
      <c r="N4" s="101" t="s">
        <v>9</v>
      </c>
      <c r="O4" s="49" t="s">
        <v>8</v>
      </c>
      <c r="P4" s="102" t="s">
        <v>10</v>
      </c>
      <c r="Q4" s="38"/>
      <c r="R4" s="16" t="s">
        <v>8</v>
      </c>
      <c r="S4" s="103" t="s">
        <v>11</v>
      </c>
      <c r="T4" s="16" t="s">
        <v>8</v>
      </c>
      <c r="U4" s="91" t="s">
        <v>86</v>
      </c>
      <c r="V4" s="89" t="s">
        <v>12</v>
      </c>
      <c r="W4" s="38"/>
      <c r="X4" s="113" t="s">
        <v>58</v>
      </c>
      <c r="Y4" s="89"/>
      <c r="Z4" s="89"/>
      <c r="AA4" s="113" t="s">
        <v>60</v>
      </c>
      <c r="AB4" s="89"/>
      <c r="AC4" s="89"/>
      <c r="AD4" s="104" t="s">
        <v>13</v>
      </c>
      <c r="AE4" s="53">
        <v>0.3</v>
      </c>
      <c r="AF4" s="104" t="s">
        <v>63</v>
      </c>
      <c r="AG4" s="53">
        <v>0.75</v>
      </c>
      <c r="AH4" s="104" t="s">
        <v>114</v>
      </c>
      <c r="AI4" s="53">
        <v>0.9</v>
      </c>
      <c r="AJ4" s="104" t="s">
        <v>14</v>
      </c>
      <c r="AK4" s="53">
        <v>0.07</v>
      </c>
      <c r="AL4" s="115" t="s">
        <v>62</v>
      </c>
      <c r="AM4" s="114">
        <v>0.13</v>
      </c>
      <c r="AN4" s="115" t="s">
        <v>65</v>
      </c>
      <c r="AO4" s="114">
        <v>0.1</v>
      </c>
      <c r="AP4" s="115" t="s">
        <v>64</v>
      </c>
      <c r="AQ4" s="114">
        <v>0.1</v>
      </c>
      <c r="AR4" s="115" t="s">
        <v>66</v>
      </c>
      <c r="AS4" s="105" t="s">
        <v>15</v>
      </c>
      <c r="AT4" s="17"/>
      <c r="AU4" s="78" t="s">
        <v>24</v>
      </c>
      <c r="AV4" s="85" t="s">
        <v>23</v>
      </c>
      <c r="AW4" s="107" t="s">
        <v>16</v>
      </c>
      <c r="AX4" s="82" t="s">
        <v>17</v>
      </c>
      <c r="AY4" s="82" t="s">
        <v>18</v>
      </c>
      <c r="AZ4" s="85" t="s">
        <v>31</v>
      </c>
      <c r="BA4" s="107" t="s">
        <v>68</v>
      </c>
      <c r="BB4" s="107" t="s">
        <v>26</v>
      </c>
      <c r="BC4" s="21"/>
      <c r="BD4" s="107" t="s">
        <v>19</v>
      </c>
      <c r="BE4" s="78"/>
    </row>
    <row r="5" spans="1:57" s="12" customFormat="1" ht="12.75">
      <c r="A5" s="54"/>
      <c r="B5" s="54"/>
      <c r="C5" s="54"/>
      <c r="D5" s="54"/>
      <c r="E5" s="15"/>
      <c r="F5" s="79" t="s">
        <v>79</v>
      </c>
      <c r="G5" s="79" t="s">
        <v>70</v>
      </c>
      <c r="H5" s="15"/>
      <c r="I5" s="15"/>
      <c r="J5" s="79" t="s">
        <v>82</v>
      </c>
      <c r="K5" s="15" t="s">
        <v>81</v>
      </c>
      <c r="L5" s="15"/>
      <c r="M5" s="15" t="s">
        <v>80</v>
      </c>
      <c r="N5" s="79" t="s">
        <v>78</v>
      </c>
      <c r="O5" s="55"/>
      <c r="P5" s="15" t="s">
        <v>83</v>
      </c>
      <c r="Q5" s="15" t="s">
        <v>20</v>
      </c>
      <c r="R5" s="15"/>
      <c r="S5" s="79" t="s">
        <v>84</v>
      </c>
      <c r="T5" s="15"/>
      <c r="U5" s="92" t="s">
        <v>85</v>
      </c>
      <c r="V5" s="79" t="s">
        <v>87</v>
      </c>
      <c r="W5" s="15" t="s">
        <v>20</v>
      </c>
      <c r="X5" s="79" t="s">
        <v>90</v>
      </c>
      <c r="Y5" s="79" t="s">
        <v>59</v>
      </c>
      <c r="Z5" s="79" t="s">
        <v>8</v>
      </c>
      <c r="AA5" s="79" t="s">
        <v>91</v>
      </c>
      <c r="AB5" s="79" t="s">
        <v>59</v>
      </c>
      <c r="AC5" s="79" t="s">
        <v>8</v>
      </c>
      <c r="AD5" s="79" t="s">
        <v>92</v>
      </c>
      <c r="AE5" s="15" t="s">
        <v>8</v>
      </c>
      <c r="AF5" s="15" t="s">
        <v>93</v>
      </c>
      <c r="AG5" s="15"/>
      <c r="AH5" s="79" t="s">
        <v>94</v>
      </c>
      <c r="AI5" s="55" t="s">
        <v>8</v>
      </c>
      <c r="AJ5" s="79" t="s">
        <v>95</v>
      </c>
      <c r="AK5" s="15"/>
      <c r="AL5" s="15" t="s">
        <v>96</v>
      </c>
      <c r="AM5" s="15" t="s">
        <v>8</v>
      </c>
      <c r="AN5" s="15" t="s">
        <v>97</v>
      </c>
      <c r="AO5" s="15" t="s">
        <v>8</v>
      </c>
      <c r="AP5" s="15" t="s">
        <v>98</v>
      </c>
      <c r="AQ5" s="15" t="s">
        <v>8</v>
      </c>
      <c r="AR5" s="15"/>
      <c r="AS5" s="79" t="s">
        <v>99</v>
      </c>
      <c r="AT5" s="23" t="s">
        <v>20</v>
      </c>
      <c r="AU5" s="79"/>
      <c r="AV5" s="83"/>
      <c r="AW5" s="79" t="s">
        <v>100</v>
      </c>
      <c r="AX5" s="79"/>
      <c r="AY5" s="79"/>
      <c r="AZ5" s="79"/>
      <c r="BA5" s="79" t="s">
        <v>80</v>
      </c>
      <c r="BB5" s="79" t="s">
        <v>103</v>
      </c>
      <c r="BC5" s="15" t="s">
        <v>72</v>
      </c>
      <c r="BD5" s="79" t="s">
        <v>80</v>
      </c>
      <c r="BE5" s="79" t="s">
        <v>104</v>
      </c>
    </row>
    <row r="6" spans="1:57" s="96" customFormat="1" ht="12.7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  <c r="J6" s="94">
        <v>10</v>
      </c>
      <c r="K6" s="94">
        <v>11</v>
      </c>
      <c r="L6" s="94">
        <v>12</v>
      </c>
      <c r="M6" s="94">
        <v>13</v>
      </c>
      <c r="N6" s="94">
        <v>14</v>
      </c>
      <c r="O6" s="95">
        <v>15</v>
      </c>
      <c r="P6" s="94">
        <v>16</v>
      </c>
      <c r="Q6" s="94">
        <v>17</v>
      </c>
      <c r="R6" s="94">
        <v>18</v>
      </c>
      <c r="S6" s="94">
        <v>19</v>
      </c>
      <c r="T6" s="94">
        <v>20</v>
      </c>
      <c r="U6" s="94">
        <v>21</v>
      </c>
      <c r="V6" s="94">
        <v>22</v>
      </c>
      <c r="W6" s="94">
        <v>23</v>
      </c>
      <c r="X6" s="94">
        <v>24</v>
      </c>
      <c r="Y6" s="94" t="s">
        <v>88</v>
      </c>
      <c r="Z6" s="94">
        <v>25</v>
      </c>
      <c r="AA6" s="94">
        <v>26</v>
      </c>
      <c r="AB6" s="94" t="s">
        <v>89</v>
      </c>
      <c r="AC6" s="94">
        <v>27</v>
      </c>
      <c r="AD6" s="94">
        <v>28</v>
      </c>
      <c r="AE6" s="94">
        <v>29</v>
      </c>
      <c r="AF6" s="94">
        <v>30</v>
      </c>
      <c r="AG6" s="94">
        <v>31</v>
      </c>
      <c r="AH6" s="94">
        <v>32</v>
      </c>
      <c r="AI6" s="95">
        <v>33</v>
      </c>
      <c r="AJ6" s="94">
        <v>34</v>
      </c>
      <c r="AK6" s="94">
        <v>35</v>
      </c>
      <c r="AL6" s="94">
        <v>36</v>
      </c>
      <c r="AM6" s="94">
        <v>37</v>
      </c>
      <c r="AN6" s="94">
        <v>38</v>
      </c>
      <c r="AO6" s="94">
        <v>39</v>
      </c>
      <c r="AP6" s="94">
        <v>40</v>
      </c>
      <c r="AQ6" s="94">
        <v>41</v>
      </c>
      <c r="AR6" s="94">
        <v>42</v>
      </c>
      <c r="AS6" s="94">
        <v>43</v>
      </c>
      <c r="AT6" s="94">
        <v>44</v>
      </c>
      <c r="AU6" s="94">
        <v>45</v>
      </c>
      <c r="AV6" s="94">
        <v>46</v>
      </c>
      <c r="AW6" s="94">
        <v>47</v>
      </c>
      <c r="AX6" s="94">
        <v>48</v>
      </c>
      <c r="AY6" s="94">
        <v>49</v>
      </c>
      <c r="AZ6" s="94">
        <v>50</v>
      </c>
      <c r="BA6" s="94">
        <v>51</v>
      </c>
      <c r="BB6" s="94">
        <v>52</v>
      </c>
      <c r="BC6" s="94">
        <v>53</v>
      </c>
      <c r="BD6" s="94">
        <v>54</v>
      </c>
      <c r="BE6" s="94">
        <v>55</v>
      </c>
    </row>
    <row r="7" spans="1:57" ht="12.75">
      <c r="A7" s="39"/>
      <c r="B7" s="39"/>
      <c r="C7" s="39"/>
      <c r="D7" s="39"/>
      <c r="E7" s="39"/>
      <c r="F7" s="120">
        <f>G7+J7+M7</f>
        <v>0</v>
      </c>
      <c r="G7" s="40">
        <f>H7*I7/174</f>
        <v>0</v>
      </c>
      <c r="H7" s="75">
        <f>IF(ISERROR(VLOOKUP('Obrazec 1'!$B7,'Šifrant Poklicev'!$B$2:$D$4,3,FALSE)),0,VLOOKUP('Obrazec 1'!$B7,'Šifrant Poklicev'!$B$2:$D$4,3,FALSE))</f>
        <v>0</v>
      </c>
      <c r="I7" s="39"/>
      <c r="J7" s="40">
        <f>N7+P7+S7</f>
        <v>0</v>
      </c>
      <c r="K7" s="41">
        <f>O7+R7+T7</f>
        <v>0</v>
      </c>
      <c r="L7" s="42"/>
      <c r="M7" s="42"/>
      <c r="N7" s="40">
        <f aca="true" t="shared" si="0" ref="N7:N36">L7*O7/174</f>
        <v>0</v>
      </c>
      <c r="O7" s="39"/>
      <c r="P7" s="40">
        <f aca="true" t="shared" si="1" ref="P7:P36">L7*Q7*R7/174</f>
        <v>0</v>
      </c>
      <c r="Q7" s="99"/>
      <c r="R7" s="39"/>
      <c r="S7" s="40">
        <f aca="true" t="shared" si="2" ref="S7:S36">L7*T7/174</f>
        <v>0</v>
      </c>
      <c r="T7" s="39"/>
      <c r="U7" s="120">
        <f aca="true" t="shared" si="3" ref="U7:U36">V7+X7+AA7+AD7+AF7+AH7+AJ7+AL7+AN7+AP7+AR7+AZ7</f>
        <v>0</v>
      </c>
      <c r="V7" s="40">
        <f aca="true" t="shared" si="4" ref="V7:V36">H7*W7/100</f>
        <v>0</v>
      </c>
      <c r="W7" s="39"/>
      <c r="X7" s="40">
        <f>Y7*Z7</f>
        <v>0</v>
      </c>
      <c r="Y7" s="40"/>
      <c r="Z7" s="40"/>
      <c r="AA7" s="40">
        <f>AB7*AC7</f>
        <v>0</v>
      </c>
      <c r="AB7" s="40"/>
      <c r="AC7" s="40"/>
      <c r="AD7" s="40">
        <f aca="true" t="shared" si="5" ref="AD7:AD36">IF(I7=0,0,H7*AE7*3/(I7*10))</f>
        <v>0</v>
      </c>
      <c r="AE7" s="39"/>
      <c r="AF7" s="40">
        <f aca="true" t="shared" si="6" ref="AF7:AF36">IF(I7=0,0,H7*AG7*3/(I7*4))</f>
        <v>0</v>
      </c>
      <c r="AG7" s="39"/>
      <c r="AH7" s="40">
        <f aca="true" t="shared" si="7" ref="AH7:AH36">IF(I7=0,0,G7*AI7*9/(I7*10))</f>
        <v>0</v>
      </c>
      <c r="AI7" s="39"/>
      <c r="AJ7" s="40">
        <f aca="true" t="shared" si="8" ref="AJ7:AJ36">IF(I7=0,0,G7*AK7*7/(I7*100))</f>
        <v>0</v>
      </c>
      <c r="AK7" s="39"/>
      <c r="AL7" s="40">
        <f aca="true" t="shared" si="9" ref="AL7:AL36">IF(I7=0,0,G7*AM7*13/(I7*100))</f>
        <v>0</v>
      </c>
      <c r="AM7" s="39"/>
      <c r="AN7" s="40">
        <f aca="true" t="shared" si="10" ref="AN7:AN36">IF(I7=0,0,G7*AO7/(I7*10))</f>
        <v>0</v>
      </c>
      <c r="AO7" s="39"/>
      <c r="AP7" s="40">
        <f aca="true" t="shared" si="11" ref="AP7:AP36">IF(I7=0,0,G7*AQ7/(I7*10))</f>
        <v>0</v>
      </c>
      <c r="AQ7" s="39"/>
      <c r="AR7" s="39"/>
      <c r="AS7" s="40">
        <f aca="true" t="shared" si="12" ref="AS7:AS36">((F7+U7)*AT7)/100</f>
        <v>0</v>
      </c>
      <c r="AT7" s="39">
        <f aca="true" t="shared" si="13" ref="AT7:AT36">$AT$1</f>
        <v>16.34</v>
      </c>
      <c r="AU7" s="42"/>
      <c r="AV7" s="42"/>
      <c r="AW7" s="40">
        <f>AX7+AY7</f>
        <v>0</v>
      </c>
      <c r="AX7" s="42"/>
      <c r="AY7" s="42"/>
      <c r="AZ7" s="42"/>
      <c r="BA7" s="124"/>
      <c r="BB7" s="120">
        <f>F7+U7+AS7+AU7+AW7+BA7</f>
        <v>0</v>
      </c>
      <c r="BC7" s="123">
        <v>0</v>
      </c>
      <c r="BD7" s="124"/>
      <c r="BE7" s="121">
        <f>BB7+BD7</f>
        <v>0</v>
      </c>
    </row>
    <row r="8" spans="1:57" ht="12.75">
      <c r="A8" s="39"/>
      <c r="B8" s="39"/>
      <c r="C8" s="39"/>
      <c r="D8" s="39"/>
      <c r="E8" s="39"/>
      <c r="F8" s="120">
        <f aca="true" t="shared" si="14" ref="F8:F36">G8+J8+M8</f>
        <v>0</v>
      </c>
      <c r="G8" s="40">
        <f aca="true" t="shared" si="15" ref="G8:G36">H8*I8/174</f>
        <v>0</v>
      </c>
      <c r="H8" s="75">
        <f>IF(ISERROR(VLOOKUP('Obrazec 1'!$B8,'Šifrant Poklicev'!$B$2:$D$4,3,FALSE)),0,VLOOKUP('Obrazec 1'!$B8,'Šifrant Poklicev'!$B$2:$D$4,3,FALSE))</f>
        <v>0</v>
      </c>
      <c r="I8" s="39"/>
      <c r="J8" s="40">
        <f aca="true" t="shared" si="16" ref="J8:J36">N8+P8+S8</f>
        <v>0</v>
      </c>
      <c r="K8" s="41">
        <f aca="true" t="shared" si="17" ref="K8:K36">O8+R8+T8</f>
        <v>0</v>
      </c>
      <c r="L8" s="42"/>
      <c r="M8" s="42"/>
      <c r="N8" s="40">
        <f t="shared" si="0"/>
        <v>0</v>
      </c>
      <c r="O8" s="39"/>
      <c r="P8" s="40">
        <f t="shared" si="1"/>
        <v>0</v>
      </c>
      <c r="Q8" s="99"/>
      <c r="R8" s="39"/>
      <c r="S8" s="40">
        <f t="shared" si="2"/>
        <v>0</v>
      </c>
      <c r="T8" s="39"/>
      <c r="U8" s="120">
        <f t="shared" si="3"/>
        <v>0</v>
      </c>
      <c r="V8" s="40">
        <f t="shared" si="4"/>
        <v>0</v>
      </c>
      <c r="W8" s="39"/>
      <c r="X8" s="40">
        <f>Y8*Z8</f>
        <v>0</v>
      </c>
      <c r="Y8" s="40"/>
      <c r="Z8" s="40"/>
      <c r="AA8" s="40">
        <f aca="true" t="shared" si="18" ref="AA8:AA36">AB8*AC8</f>
        <v>0</v>
      </c>
      <c r="AB8" s="40"/>
      <c r="AC8" s="40"/>
      <c r="AD8" s="40">
        <f t="shared" si="5"/>
        <v>0</v>
      </c>
      <c r="AE8" s="39"/>
      <c r="AF8" s="40">
        <f t="shared" si="6"/>
        <v>0</v>
      </c>
      <c r="AG8" s="39"/>
      <c r="AH8" s="40">
        <f t="shared" si="7"/>
        <v>0</v>
      </c>
      <c r="AI8" s="39"/>
      <c r="AJ8" s="40">
        <f t="shared" si="8"/>
        <v>0</v>
      </c>
      <c r="AK8" s="39"/>
      <c r="AL8" s="40">
        <f t="shared" si="9"/>
        <v>0</v>
      </c>
      <c r="AM8" s="39"/>
      <c r="AN8" s="40">
        <f t="shared" si="10"/>
        <v>0</v>
      </c>
      <c r="AO8" s="39"/>
      <c r="AP8" s="40">
        <f t="shared" si="11"/>
        <v>0</v>
      </c>
      <c r="AQ8" s="39"/>
      <c r="AR8" s="39"/>
      <c r="AS8" s="40">
        <f t="shared" si="12"/>
        <v>0</v>
      </c>
      <c r="AT8" s="39">
        <f t="shared" si="13"/>
        <v>16.34</v>
      </c>
      <c r="AU8" s="42"/>
      <c r="AV8" s="42"/>
      <c r="AW8" s="40">
        <f aca="true" t="shared" si="19" ref="AW8:AW36">AX8+AY8</f>
        <v>0</v>
      </c>
      <c r="AX8" s="42"/>
      <c r="AY8" s="42"/>
      <c r="AZ8" s="42"/>
      <c r="BA8" s="124"/>
      <c r="BB8" s="120">
        <f aca="true" t="shared" si="20" ref="BB8:BB36">F8+U8+AS8+AU8+AW8+BA8</f>
        <v>0</v>
      </c>
      <c r="BC8" s="123">
        <f aca="true" t="shared" si="21" ref="BC8:BC36">I8+K8</f>
        <v>0</v>
      </c>
      <c r="BD8" s="124"/>
      <c r="BE8" s="121">
        <f aca="true" t="shared" si="22" ref="BE8:BE36">BB8+BD8</f>
        <v>0</v>
      </c>
    </row>
    <row r="9" spans="1:57" ht="12.75">
      <c r="A9" s="39"/>
      <c r="B9" s="39"/>
      <c r="C9" s="39"/>
      <c r="D9" s="39"/>
      <c r="E9" s="39"/>
      <c r="F9" s="120">
        <f t="shared" si="14"/>
        <v>0</v>
      </c>
      <c r="G9" s="40">
        <f t="shared" si="15"/>
        <v>0</v>
      </c>
      <c r="H9" s="75">
        <f>IF(ISERROR(VLOOKUP('Obrazec 1'!$B9,'Šifrant Poklicev'!$B$2:$D$4,3,FALSE)),0,VLOOKUP('Obrazec 1'!$B9,'Šifrant Poklicev'!$B$2:$D$4,3,FALSE))</f>
        <v>0</v>
      </c>
      <c r="I9" s="39"/>
      <c r="J9" s="40">
        <f t="shared" si="16"/>
        <v>0</v>
      </c>
      <c r="K9" s="41">
        <f t="shared" si="17"/>
        <v>0</v>
      </c>
      <c r="L9" s="42"/>
      <c r="M9" s="42"/>
      <c r="N9" s="40">
        <f t="shared" si="0"/>
        <v>0</v>
      </c>
      <c r="O9" s="39"/>
      <c r="P9" s="40">
        <f t="shared" si="1"/>
        <v>0</v>
      </c>
      <c r="Q9" s="99"/>
      <c r="R9" s="39"/>
      <c r="S9" s="40">
        <f t="shared" si="2"/>
        <v>0</v>
      </c>
      <c r="T9" s="39"/>
      <c r="U9" s="120">
        <f t="shared" si="3"/>
        <v>0</v>
      </c>
      <c r="V9" s="40">
        <f t="shared" si="4"/>
        <v>0</v>
      </c>
      <c r="W9" s="39"/>
      <c r="X9" s="40">
        <f>Y9*Z9</f>
        <v>0</v>
      </c>
      <c r="Y9" s="40"/>
      <c r="Z9" s="40"/>
      <c r="AA9" s="40">
        <f t="shared" si="18"/>
        <v>0</v>
      </c>
      <c r="AB9" s="40"/>
      <c r="AC9" s="40"/>
      <c r="AD9" s="40">
        <f t="shared" si="5"/>
        <v>0</v>
      </c>
      <c r="AE9" s="39"/>
      <c r="AF9" s="40">
        <f t="shared" si="6"/>
        <v>0</v>
      </c>
      <c r="AG9" s="39"/>
      <c r="AH9" s="40">
        <f t="shared" si="7"/>
        <v>0</v>
      </c>
      <c r="AI9" s="39"/>
      <c r="AJ9" s="40">
        <f t="shared" si="8"/>
        <v>0</v>
      </c>
      <c r="AK9" s="39"/>
      <c r="AL9" s="40">
        <f t="shared" si="9"/>
        <v>0</v>
      </c>
      <c r="AM9" s="39"/>
      <c r="AN9" s="40">
        <f t="shared" si="10"/>
        <v>0</v>
      </c>
      <c r="AO9" s="39"/>
      <c r="AP9" s="40">
        <f t="shared" si="11"/>
        <v>0</v>
      </c>
      <c r="AQ9" s="39"/>
      <c r="AR9" s="39"/>
      <c r="AS9" s="40">
        <f t="shared" si="12"/>
        <v>0</v>
      </c>
      <c r="AT9" s="39">
        <f t="shared" si="13"/>
        <v>16.34</v>
      </c>
      <c r="AU9" s="42"/>
      <c r="AV9" s="42"/>
      <c r="AW9" s="40">
        <f t="shared" si="19"/>
        <v>0</v>
      </c>
      <c r="AX9" s="42"/>
      <c r="AY9" s="42"/>
      <c r="AZ9" s="42"/>
      <c r="BA9" s="124"/>
      <c r="BB9" s="120">
        <f t="shared" si="20"/>
        <v>0</v>
      </c>
      <c r="BC9" s="123">
        <f t="shared" si="21"/>
        <v>0</v>
      </c>
      <c r="BD9" s="124"/>
      <c r="BE9" s="121">
        <f t="shared" si="22"/>
        <v>0</v>
      </c>
    </row>
    <row r="10" spans="1:57" ht="12.75">
      <c r="A10" s="39"/>
      <c r="B10" s="39"/>
      <c r="C10" s="39"/>
      <c r="D10" s="39"/>
      <c r="E10" s="39"/>
      <c r="F10" s="120">
        <f t="shared" si="14"/>
        <v>0</v>
      </c>
      <c r="G10" s="40">
        <f t="shared" si="15"/>
        <v>0</v>
      </c>
      <c r="H10" s="75">
        <f>IF(ISERROR(VLOOKUP('Obrazec 1'!$B10,'Šifrant Poklicev'!$B$2:$D$4,3,FALSE)),0,VLOOKUP('Obrazec 1'!$B10,'Šifrant Poklicev'!$B$2:$D$4,3,FALSE))</f>
        <v>0</v>
      </c>
      <c r="I10" s="39"/>
      <c r="J10" s="40">
        <f t="shared" si="16"/>
        <v>0</v>
      </c>
      <c r="K10" s="41">
        <f t="shared" si="17"/>
        <v>0</v>
      </c>
      <c r="L10" s="42"/>
      <c r="M10" s="42"/>
      <c r="N10" s="40">
        <f t="shared" si="0"/>
        <v>0</v>
      </c>
      <c r="O10" s="39"/>
      <c r="P10" s="40">
        <f t="shared" si="1"/>
        <v>0</v>
      </c>
      <c r="Q10" s="99"/>
      <c r="R10" s="39"/>
      <c r="S10" s="40">
        <f t="shared" si="2"/>
        <v>0</v>
      </c>
      <c r="T10" s="39"/>
      <c r="U10" s="120">
        <f t="shared" si="3"/>
        <v>0</v>
      </c>
      <c r="V10" s="40">
        <f t="shared" si="4"/>
        <v>0</v>
      </c>
      <c r="W10" s="39"/>
      <c r="X10" s="40">
        <f>Y10*Z10</f>
        <v>0</v>
      </c>
      <c r="Y10" s="40"/>
      <c r="Z10" s="40"/>
      <c r="AA10" s="40">
        <f t="shared" si="18"/>
        <v>0</v>
      </c>
      <c r="AB10" s="40"/>
      <c r="AC10" s="40"/>
      <c r="AD10" s="40">
        <f t="shared" si="5"/>
        <v>0</v>
      </c>
      <c r="AE10" s="39"/>
      <c r="AF10" s="40">
        <f t="shared" si="6"/>
        <v>0</v>
      </c>
      <c r="AG10" s="39"/>
      <c r="AH10" s="40">
        <f t="shared" si="7"/>
        <v>0</v>
      </c>
      <c r="AI10" s="39"/>
      <c r="AJ10" s="40">
        <f t="shared" si="8"/>
        <v>0</v>
      </c>
      <c r="AK10" s="39"/>
      <c r="AL10" s="40">
        <f t="shared" si="9"/>
        <v>0</v>
      </c>
      <c r="AM10" s="39"/>
      <c r="AN10" s="40">
        <f t="shared" si="10"/>
        <v>0</v>
      </c>
      <c r="AO10" s="39"/>
      <c r="AP10" s="40">
        <f t="shared" si="11"/>
        <v>0</v>
      </c>
      <c r="AQ10" s="39"/>
      <c r="AR10" s="39"/>
      <c r="AS10" s="40">
        <f t="shared" si="12"/>
        <v>0</v>
      </c>
      <c r="AT10" s="39">
        <f t="shared" si="13"/>
        <v>16.34</v>
      </c>
      <c r="AU10" s="42"/>
      <c r="AV10" s="42"/>
      <c r="AW10" s="40">
        <f t="shared" si="19"/>
        <v>0</v>
      </c>
      <c r="AX10" s="42"/>
      <c r="AY10" s="42"/>
      <c r="AZ10" s="42"/>
      <c r="BA10" s="124"/>
      <c r="BB10" s="120">
        <f t="shared" si="20"/>
        <v>0</v>
      </c>
      <c r="BC10" s="123">
        <f t="shared" si="21"/>
        <v>0</v>
      </c>
      <c r="BD10" s="124"/>
      <c r="BE10" s="121">
        <f t="shared" si="22"/>
        <v>0</v>
      </c>
    </row>
    <row r="11" spans="1:57" ht="12.75">
      <c r="A11" s="39"/>
      <c r="B11" s="39"/>
      <c r="C11" s="39"/>
      <c r="D11" s="39"/>
      <c r="E11" s="39"/>
      <c r="F11" s="120">
        <f t="shared" si="14"/>
        <v>0</v>
      </c>
      <c r="G11" s="40">
        <f t="shared" si="15"/>
        <v>0</v>
      </c>
      <c r="H11" s="75">
        <f>IF(ISERROR(VLOOKUP('Obrazec 1'!$B11,'Šifrant Poklicev'!$B$2:$D$4,3,FALSE)),0,VLOOKUP('Obrazec 1'!$B11,'Šifrant Poklicev'!$B$2:$D$4,3,FALSE))</f>
        <v>0</v>
      </c>
      <c r="I11" s="39"/>
      <c r="J11" s="40">
        <f t="shared" si="16"/>
        <v>0</v>
      </c>
      <c r="K11" s="41">
        <f t="shared" si="17"/>
        <v>0</v>
      </c>
      <c r="L11" s="42"/>
      <c r="M11" s="42"/>
      <c r="N11" s="40">
        <f t="shared" si="0"/>
        <v>0</v>
      </c>
      <c r="O11" s="39"/>
      <c r="P11" s="40">
        <f t="shared" si="1"/>
        <v>0</v>
      </c>
      <c r="Q11" s="99"/>
      <c r="R11" s="39"/>
      <c r="S11" s="40">
        <f t="shared" si="2"/>
        <v>0</v>
      </c>
      <c r="T11" s="39"/>
      <c r="U11" s="120">
        <f t="shared" si="3"/>
        <v>0</v>
      </c>
      <c r="V11" s="40">
        <f t="shared" si="4"/>
        <v>0</v>
      </c>
      <c r="W11" s="39"/>
      <c r="X11" s="40">
        <f>Y11*Z11</f>
        <v>0</v>
      </c>
      <c r="Y11" s="40"/>
      <c r="Z11" s="40"/>
      <c r="AA11" s="40">
        <f t="shared" si="18"/>
        <v>0</v>
      </c>
      <c r="AB11" s="40"/>
      <c r="AC11" s="40"/>
      <c r="AD11" s="40">
        <f t="shared" si="5"/>
        <v>0</v>
      </c>
      <c r="AE11" s="39"/>
      <c r="AF11" s="40">
        <f t="shared" si="6"/>
        <v>0</v>
      </c>
      <c r="AG11" s="39"/>
      <c r="AH11" s="40">
        <f t="shared" si="7"/>
        <v>0</v>
      </c>
      <c r="AI11" s="39"/>
      <c r="AJ11" s="40">
        <f t="shared" si="8"/>
        <v>0</v>
      </c>
      <c r="AK11" s="39"/>
      <c r="AL11" s="40">
        <f t="shared" si="9"/>
        <v>0</v>
      </c>
      <c r="AM11" s="39"/>
      <c r="AN11" s="40">
        <f t="shared" si="10"/>
        <v>0</v>
      </c>
      <c r="AO11" s="39"/>
      <c r="AP11" s="40">
        <f t="shared" si="11"/>
        <v>0</v>
      </c>
      <c r="AQ11" s="39"/>
      <c r="AR11" s="39"/>
      <c r="AS11" s="40">
        <f t="shared" si="12"/>
        <v>0</v>
      </c>
      <c r="AT11" s="39">
        <f t="shared" si="13"/>
        <v>16.34</v>
      </c>
      <c r="AU11" s="42"/>
      <c r="AV11" s="42"/>
      <c r="AW11" s="40">
        <f t="shared" si="19"/>
        <v>0</v>
      </c>
      <c r="AX11" s="42"/>
      <c r="AY11" s="42"/>
      <c r="AZ11" s="42"/>
      <c r="BA11" s="124"/>
      <c r="BB11" s="120">
        <f t="shared" si="20"/>
        <v>0</v>
      </c>
      <c r="BC11" s="123">
        <f t="shared" si="21"/>
        <v>0</v>
      </c>
      <c r="BD11" s="124"/>
      <c r="BE11" s="121">
        <f t="shared" si="22"/>
        <v>0</v>
      </c>
    </row>
    <row r="12" spans="1:57" ht="12.75">
      <c r="A12" s="39"/>
      <c r="B12" s="39"/>
      <c r="C12" s="39"/>
      <c r="D12" s="39"/>
      <c r="E12" s="39"/>
      <c r="F12" s="120">
        <f t="shared" si="14"/>
        <v>0</v>
      </c>
      <c r="G12" s="40">
        <f t="shared" si="15"/>
        <v>0</v>
      </c>
      <c r="H12" s="75">
        <f>IF(ISERROR(VLOOKUP('Obrazec 1'!$B12,'Šifrant Poklicev'!$B$2:$D$4,3,FALSE)),0,VLOOKUP('Obrazec 1'!$B12,'Šifrant Poklicev'!$B$2:$D$4,3,FALSE))</f>
        <v>0</v>
      </c>
      <c r="I12" s="39"/>
      <c r="J12" s="40">
        <f t="shared" si="16"/>
        <v>0</v>
      </c>
      <c r="K12" s="41">
        <f t="shared" si="17"/>
        <v>0</v>
      </c>
      <c r="L12" s="42"/>
      <c r="M12" s="42"/>
      <c r="N12" s="40">
        <f t="shared" si="0"/>
        <v>0</v>
      </c>
      <c r="O12" s="39"/>
      <c r="P12" s="40">
        <f t="shared" si="1"/>
        <v>0</v>
      </c>
      <c r="Q12" s="99"/>
      <c r="R12" s="39"/>
      <c r="S12" s="40">
        <f t="shared" si="2"/>
        <v>0</v>
      </c>
      <c r="T12" s="39"/>
      <c r="U12" s="120">
        <f t="shared" si="3"/>
        <v>0</v>
      </c>
      <c r="V12" s="40">
        <f t="shared" si="4"/>
        <v>0</v>
      </c>
      <c r="W12" s="39"/>
      <c r="X12" s="40">
        <f aca="true" t="shared" si="23" ref="X12:X36">Y12*Z12</f>
        <v>0</v>
      </c>
      <c r="Y12" s="40"/>
      <c r="Z12" s="40"/>
      <c r="AA12" s="40">
        <f t="shared" si="18"/>
        <v>0</v>
      </c>
      <c r="AB12" s="40"/>
      <c r="AC12" s="40"/>
      <c r="AD12" s="40">
        <f t="shared" si="5"/>
        <v>0</v>
      </c>
      <c r="AE12" s="39"/>
      <c r="AF12" s="40">
        <f t="shared" si="6"/>
        <v>0</v>
      </c>
      <c r="AG12" s="39"/>
      <c r="AH12" s="40">
        <f t="shared" si="7"/>
        <v>0</v>
      </c>
      <c r="AI12" s="39"/>
      <c r="AJ12" s="40">
        <f t="shared" si="8"/>
        <v>0</v>
      </c>
      <c r="AK12" s="39"/>
      <c r="AL12" s="40">
        <f t="shared" si="9"/>
        <v>0</v>
      </c>
      <c r="AM12" s="39"/>
      <c r="AN12" s="40">
        <f t="shared" si="10"/>
        <v>0</v>
      </c>
      <c r="AO12" s="39"/>
      <c r="AP12" s="40">
        <f t="shared" si="11"/>
        <v>0</v>
      </c>
      <c r="AQ12" s="39"/>
      <c r="AR12" s="39"/>
      <c r="AS12" s="40">
        <f t="shared" si="12"/>
        <v>0</v>
      </c>
      <c r="AT12" s="39">
        <f t="shared" si="13"/>
        <v>16.34</v>
      </c>
      <c r="AU12" s="42"/>
      <c r="AV12" s="42"/>
      <c r="AW12" s="40">
        <f t="shared" si="19"/>
        <v>0</v>
      </c>
      <c r="AX12" s="42"/>
      <c r="AY12" s="42"/>
      <c r="AZ12" s="42"/>
      <c r="BA12" s="124"/>
      <c r="BB12" s="120">
        <f t="shared" si="20"/>
        <v>0</v>
      </c>
      <c r="BC12" s="123">
        <f t="shared" si="21"/>
        <v>0</v>
      </c>
      <c r="BD12" s="124"/>
      <c r="BE12" s="121">
        <f t="shared" si="22"/>
        <v>0</v>
      </c>
    </row>
    <row r="13" spans="1:57" ht="12.75">
      <c r="A13" s="39"/>
      <c r="B13" s="39"/>
      <c r="C13" s="39"/>
      <c r="D13" s="39"/>
      <c r="E13" s="39"/>
      <c r="F13" s="120">
        <f t="shared" si="14"/>
        <v>0</v>
      </c>
      <c r="G13" s="40">
        <f t="shared" si="15"/>
        <v>0</v>
      </c>
      <c r="H13" s="75">
        <f>IF(ISERROR(VLOOKUP('Obrazec 1'!$B13,'Šifrant Poklicev'!$B$2:$D$4,3,FALSE)),0,VLOOKUP('Obrazec 1'!$B13,'Šifrant Poklicev'!$B$2:$D$4,3,FALSE))</f>
        <v>0</v>
      </c>
      <c r="I13" s="39"/>
      <c r="J13" s="40">
        <f t="shared" si="16"/>
        <v>0</v>
      </c>
      <c r="K13" s="41">
        <f t="shared" si="17"/>
        <v>0</v>
      </c>
      <c r="L13" s="42"/>
      <c r="M13" s="42"/>
      <c r="N13" s="40">
        <f t="shared" si="0"/>
        <v>0</v>
      </c>
      <c r="O13" s="39"/>
      <c r="P13" s="40">
        <f t="shared" si="1"/>
        <v>0</v>
      </c>
      <c r="Q13" s="99"/>
      <c r="R13" s="39"/>
      <c r="S13" s="40">
        <f t="shared" si="2"/>
        <v>0</v>
      </c>
      <c r="T13" s="39"/>
      <c r="U13" s="120">
        <f t="shared" si="3"/>
        <v>0</v>
      </c>
      <c r="V13" s="40">
        <f t="shared" si="4"/>
        <v>0</v>
      </c>
      <c r="W13" s="39"/>
      <c r="X13" s="40">
        <f t="shared" si="23"/>
        <v>0</v>
      </c>
      <c r="Y13" s="40"/>
      <c r="Z13" s="40"/>
      <c r="AA13" s="40">
        <f t="shared" si="18"/>
        <v>0</v>
      </c>
      <c r="AB13" s="40"/>
      <c r="AC13" s="40"/>
      <c r="AD13" s="40">
        <f t="shared" si="5"/>
        <v>0</v>
      </c>
      <c r="AE13" s="39"/>
      <c r="AF13" s="40">
        <f t="shared" si="6"/>
        <v>0</v>
      </c>
      <c r="AG13" s="39"/>
      <c r="AH13" s="40">
        <f t="shared" si="7"/>
        <v>0</v>
      </c>
      <c r="AI13" s="39"/>
      <c r="AJ13" s="40">
        <f t="shared" si="8"/>
        <v>0</v>
      </c>
      <c r="AK13" s="39"/>
      <c r="AL13" s="40">
        <f t="shared" si="9"/>
        <v>0</v>
      </c>
      <c r="AM13" s="39"/>
      <c r="AN13" s="40">
        <f t="shared" si="10"/>
        <v>0</v>
      </c>
      <c r="AO13" s="39"/>
      <c r="AP13" s="40">
        <f t="shared" si="11"/>
        <v>0</v>
      </c>
      <c r="AQ13" s="39"/>
      <c r="AR13" s="39"/>
      <c r="AS13" s="40">
        <f t="shared" si="12"/>
        <v>0</v>
      </c>
      <c r="AT13" s="39">
        <f t="shared" si="13"/>
        <v>16.34</v>
      </c>
      <c r="AU13" s="42"/>
      <c r="AV13" s="42"/>
      <c r="AW13" s="40">
        <f t="shared" si="19"/>
        <v>0</v>
      </c>
      <c r="AX13" s="42"/>
      <c r="AY13" s="42"/>
      <c r="AZ13" s="42"/>
      <c r="BA13" s="124"/>
      <c r="BB13" s="120">
        <f t="shared" si="20"/>
        <v>0</v>
      </c>
      <c r="BC13" s="123">
        <f t="shared" si="21"/>
        <v>0</v>
      </c>
      <c r="BD13" s="124"/>
      <c r="BE13" s="121">
        <f t="shared" si="22"/>
        <v>0</v>
      </c>
    </row>
    <row r="14" spans="1:57" ht="12.75">
      <c r="A14" s="39"/>
      <c r="B14" s="39"/>
      <c r="C14" s="39"/>
      <c r="D14" s="39"/>
      <c r="E14" s="39"/>
      <c r="F14" s="120">
        <f t="shared" si="14"/>
        <v>0</v>
      </c>
      <c r="G14" s="40">
        <f t="shared" si="15"/>
        <v>0</v>
      </c>
      <c r="H14" s="75">
        <f>IF(ISERROR(VLOOKUP('Obrazec 1'!$B14,'Šifrant Poklicev'!$B$2:$D$4,3,FALSE)),0,VLOOKUP('Obrazec 1'!$B14,'Šifrant Poklicev'!$B$2:$D$4,3,FALSE))</f>
        <v>0</v>
      </c>
      <c r="I14" s="39"/>
      <c r="J14" s="40">
        <f t="shared" si="16"/>
        <v>0</v>
      </c>
      <c r="K14" s="41">
        <f t="shared" si="17"/>
        <v>0</v>
      </c>
      <c r="L14" s="42"/>
      <c r="M14" s="42"/>
      <c r="N14" s="40">
        <f t="shared" si="0"/>
        <v>0</v>
      </c>
      <c r="O14" s="39"/>
      <c r="P14" s="40">
        <f t="shared" si="1"/>
        <v>0</v>
      </c>
      <c r="Q14" s="99"/>
      <c r="R14" s="39"/>
      <c r="S14" s="40">
        <f t="shared" si="2"/>
        <v>0</v>
      </c>
      <c r="T14" s="39"/>
      <c r="U14" s="120">
        <f t="shared" si="3"/>
        <v>0</v>
      </c>
      <c r="V14" s="40">
        <f t="shared" si="4"/>
        <v>0</v>
      </c>
      <c r="W14" s="39"/>
      <c r="X14" s="40">
        <f t="shared" si="23"/>
        <v>0</v>
      </c>
      <c r="Y14" s="40"/>
      <c r="Z14" s="40"/>
      <c r="AA14" s="40">
        <f t="shared" si="18"/>
        <v>0</v>
      </c>
      <c r="AB14" s="40"/>
      <c r="AC14" s="40"/>
      <c r="AD14" s="40">
        <f t="shared" si="5"/>
        <v>0</v>
      </c>
      <c r="AE14" s="39"/>
      <c r="AF14" s="40">
        <f t="shared" si="6"/>
        <v>0</v>
      </c>
      <c r="AG14" s="39"/>
      <c r="AH14" s="40">
        <f t="shared" si="7"/>
        <v>0</v>
      </c>
      <c r="AI14" s="39"/>
      <c r="AJ14" s="40">
        <f t="shared" si="8"/>
        <v>0</v>
      </c>
      <c r="AK14" s="39"/>
      <c r="AL14" s="40">
        <f t="shared" si="9"/>
        <v>0</v>
      </c>
      <c r="AM14" s="39"/>
      <c r="AN14" s="40">
        <f t="shared" si="10"/>
        <v>0</v>
      </c>
      <c r="AO14" s="39"/>
      <c r="AP14" s="40">
        <f t="shared" si="11"/>
        <v>0</v>
      </c>
      <c r="AQ14" s="39"/>
      <c r="AR14" s="39"/>
      <c r="AS14" s="40">
        <f t="shared" si="12"/>
        <v>0</v>
      </c>
      <c r="AT14" s="39">
        <f t="shared" si="13"/>
        <v>16.34</v>
      </c>
      <c r="AU14" s="42"/>
      <c r="AV14" s="42"/>
      <c r="AW14" s="40">
        <f t="shared" si="19"/>
        <v>0</v>
      </c>
      <c r="AX14" s="42"/>
      <c r="AY14" s="42"/>
      <c r="AZ14" s="42"/>
      <c r="BA14" s="124"/>
      <c r="BB14" s="120">
        <f t="shared" si="20"/>
        <v>0</v>
      </c>
      <c r="BC14" s="123">
        <f t="shared" si="21"/>
        <v>0</v>
      </c>
      <c r="BD14" s="124"/>
      <c r="BE14" s="121">
        <f t="shared" si="22"/>
        <v>0</v>
      </c>
    </row>
    <row r="15" spans="1:57" ht="12.75">
      <c r="A15" s="39"/>
      <c r="B15" s="39"/>
      <c r="C15" s="39"/>
      <c r="D15" s="39"/>
      <c r="E15" s="39"/>
      <c r="F15" s="120">
        <f t="shared" si="14"/>
        <v>0</v>
      </c>
      <c r="G15" s="40">
        <f t="shared" si="15"/>
        <v>0</v>
      </c>
      <c r="H15" s="75">
        <f>IF(ISERROR(VLOOKUP('Obrazec 1'!$B15,'Šifrant Poklicev'!$B$2:$D$4,3,FALSE)),0,VLOOKUP('Obrazec 1'!$B15,'Šifrant Poklicev'!$B$2:$D$4,3,FALSE))</f>
        <v>0</v>
      </c>
      <c r="I15" s="39"/>
      <c r="J15" s="40">
        <f t="shared" si="16"/>
        <v>0</v>
      </c>
      <c r="K15" s="41">
        <f t="shared" si="17"/>
        <v>0</v>
      </c>
      <c r="L15" s="42"/>
      <c r="M15" s="42"/>
      <c r="N15" s="40">
        <f t="shared" si="0"/>
        <v>0</v>
      </c>
      <c r="O15" s="39"/>
      <c r="P15" s="40">
        <f t="shared" si="1"/>
        <v>0</v>
      </c>
      <c r="Q15" s="99"/>
      <c r="R15" s="39"/>
      <c r="S15" s="40">
        <f t="shared" si="2"/>
        <v>0</v>
      </c>
      <c r="T15" s="39"/>
      <c r="U15" s="120">
        <f t="shared" si="3"/>
        <v>0</v>
      </c>
      <c r="V15" s="40">
        <f t="shared" si="4"/>
        <v>0</v>
      </c>
      <c r="W15" s="39"/>
      <c r="X15" s="40">
        <f t="shared" si="23"/>
        <v>0</v>
      </c>
      <c r="Y15" s="40"/>
      <c r="Z15" s="40"/>
      <c r="AA15" s="40">
        <f t="shared" si="18"/>
        <v>0</v>
      </c>
      <c r="AB15" s="40"/>
      <c r="AC15" s="40"/>
      <c r="AD15" s="40">
        <f t="shared" si="5"/>
        <v>0</v>
      </c>
      <c r="AE15" s="39"/>
      <c r="AF15" s="40">
        <f t="shared" si="6"/>
        <v>0</v>
      </c>
      <c r="AG15" s="39"/>
      <c r="AH15" s="40">
        <f t="shared" si="7"/>
        <v>0</v>
      </c>
      <c r="AI15" s="39"/>
      <c r="AJ15" s="40">
        <f t="shared" si="8"/>
        <v>0</v>
      </c>
      <c r="AK15" s="39"/>
      <c r="AL15" s="40">
        <f t="shared" si="9"/>
        <v>0</v>
      </c>
      <c r="AM15" s="39"/>
      <c r="AN15" s="40">
        <f t="shared" si="10"/>
        <v>0</v>
      </c>
      <c r="AO15" s="39"/>
      <c r="AP15" s="40">
        <f t="shared" si="11"/>
        <v>0</v>
      </c>
      <c r="AQ15" s="39"/>
      <c r="AR15" s="39"/>
      <c r="AS15" s="40">
        <f t="shared" si="12"/>
        <v>0</v>
      </c>
      <c r="AT15" s="39">
        <f t="shared" si="13"/>
        <v>16.34</v>
      </c>
      <c r="AU15" s="42"/>
      <c r="AV15" s="42"/>
      <c r="AW15" s="40">
        <f t="shared" si="19"/>
        <v>0</v>
      </c>
      <c r="AX15" s="42"/>
      <c r="AY15" s="42"/>
      <c r="AZ15" s="42"/>
      <c r="BA15" s="124"/>
      <c r="BB15" s="120">
        <f t="shared" si="20"/>
        <v>0</v>
      </c>
      <c r="BC15" s="123">
        <f t="shared" si="21"/>
        <v>0</v>
      </c>
      <c r="BD15" s="124"/>
      <c r="BE15" s="121">
        <f t="shared" si="22"/>
        <v>0</v>
      </c>
    </row>
    <row r="16" spans="1:57" ht="12.75">
      <c r="A16" s="39"/>
      <c r="B16" s="39"/>
      <c r="C16" s="39"/>
      <c r="D16" s="39"/>
      <c r="E16" s="39"/>
      <c r="F16" s="120">
        <f t="shared" si="14"/>
        <v>0</v>
      </c>
      <c r="G16" s="40">
        <f t="shared" si="15"/>
        <v>0</v>
      </c>
      <c r="H16" s="75">
        <f>IF(ISERROR(VLOOKUP('Obrazec 1'!$B16,'Šifrant Poklicev'!$B$2:$D$4,3,FALSE)),0,VLOOKUP('Obrazec 1'!$B16,'Šifrant Poklicev'!$B$2:$D$4,3,FALSE))</f>
        <v>0</v>
      </c>
      <c r="I16" s="39"/>
      <c r="J16" s="40">
        <f t="shared" si="16"/>
        <v>0</v>
      </c>
      <c r="K16" s="41">
        <f t="shared" si="17"/>
        <v>0</v>
      </c>
      <c r="L16" s="42"/>
      <c r="M16" s="42"/>
      <c r="N16" s="40">
        <f t="shared" si="0"/>
        <v>0</v>
      </c>
      <c r="O16" s="39"/>
      <c r="P16" s="40">
        <f t="shared" si="1"/>
        <v>0</v>
      </c>
      <c r="Q16" s="99"/>
      <c r="R16" s="39"/>
      <c r="S16" s="40">
        <f t="shared" si="2"/>
        <v>0</v>
      </c>
      <c r="T16" s="39"/>
      <c r="U16" s="120">
        <f t="shared" si="3"/>
        <v>0</v>
      </c>
      <c r="V16" s="40">
        <f t="shared" si="4"/>
        <v>0</v>
      </c>
      <c r="W16" s="39"/>
      <c r="X16" s="40">
        <f t="shared" si="23"/>
        <v>0</v>
      </c>
      <c r="Y16" s="40"/>
      <c r="Z16" s="40"/>
      <c r="AA16" s="40">
        <f t="shared" si="18"/>
        <v>0</v>
      </c>
      <c r="AB16" s="40"/>
      <c r="AC16" s="40"/>
      <c r="AD16" s="40">
        <f t="shared" si="5"/>
        <v>0</v>
      </c>
      <c r="AE16" s="39"/>
      <c r="AF16" s="40">
        <f t="shared" si="6"/>
        <v>0</v>
      </c>
      <c r="AG16" s="39"/>
      <c r="AH16" s="40">
        <f t="shared" si="7"/>
        <v>0</v>
      </c>
      <c r="AI16" s="39"/>
      <c r="AJ16" s="40">
        <f t="shared" si="8"/>
        <v>0</v>
      </c>
      <c r="AK16" s="39"/>
      <c r="AL16" s="40">
        <f t="shared" si="9"/>
        <v>0</v>
      </c>
      <c r="AM16" s="39"/>
      <c r="AN16" s="40">
        <f t="shared" si="10"/>
        <v>0</v>
      </c>
      <c r="AO16" s="39"/>
      <c r="AP16" s="40">
        <f t="shared" si="11"/>
        <v>0</v>
      </c>
      <c r="AQ16" s="39"/>
      <c r="AR16" s="39"/>
      <c r="AS16" s="40">
        <f t="shared" si="12"/>
        <v>0</v>
      </c>
      <c r="AT16" s="39">
        <f t="shared" si="13"/>
        <v>16.34</v>
      </c>
      <c r="AU16" s="42"/>
      <c r="AV16" s="42"/>
      <c r="AW16" s="40">
        <f t="shared" si="19"/>
        <v>0</v>
      </c>
      <c r="AX16" s="42"/>
      <c r="AY16" s="42"/>
      <c r="AZ16" s="42"/>
      <c r="BA16" s="124"/>
      <c r="BB16" s="120">
        <f t="shared" si="20"/>
        <v>0</v>
      </c>
      <c r="BC16" s="123">
        <f t="shared" si="21"/>
        <v>0</v>
      </c>
      <c r="BD16" s="124"/>
      <c r="BE16" s="121">
        <f t="shared" si="22"/>
        <v>0</v>
      </c>
    </row>
    <row r="17" spans="1:57" ht="12.75">
      <c r="A17" s="39"/>
      <c r="B17" s="39"/>
      <c r="C17" s="39"/>
      <c r="D17" s="39"/>
      <c r="E17" s="39"/>
      <c r="F17" s="120">
        <f t="shared" si="14"/>
        <v>0</v>
      </c>
      <c r="G17" s="40">
        <f t="shared" si="15"/>
        <v>0</v>
      </c>
      <c r="H17" s="75">
        <f>IF(ISERROR(VLOOKUP('Obrazec 1'!$B17,'Šifrant Poklicev'!$B$2:$D$4,3,FALSE)),0,VLOOKUP('Obrazec 1'!$B17,'Šifrant Poklicev'!$B$2:$D$4,3,FALSE))</f>
        <v>0</v>
      </c>
      <c r="I17" s="39"/>
      <c r="J17" s="40">
        <f t="shared" si="16"/>
        <v>0</v>
      </c>
      <c r="K17" s="41">
        <f t="shared" si="17"/>
        <v>0</v>
      </c>
      <c r="L17" s="42"/>
      <c r="M17" s="42"/>
      <c r="N17" s="40">
        <f t="shared" si="0"/>
        <v>0</v>
      </c>
      <c r="O17" s="39"/>
      <c r="P17" s="40">
        <f t="shared" si="1"/>
        <v>0</v>
      </c>
      <c r="Q17" s="99"/>
      <c r="R17" s="39"/>
      <c r="S17" s="40">
        <f t="shared" si="2"/>
        <v>0</v>
      </c>
      <c r="T17" s="39"/>
      <c r="U17" s="120">
        <f t="shared" si="3"/>
        <v>0</v>
      </c>
      <c r="V17" s="40">
        <f t="shared" si="4"/>
        <v>0</v>
      </c>
      <c r="W17" s="39"/>
      <c r="X17" s="40">
        <f t="shared" si="23"/>
        <v>0</v>
      </c>
      <c r="Y17" s="40"/>
      <c r="Z17" s="40"/>
      <c r="AA17" s="40">
        <f t="shared" si="18"/>
        <v>0</v>
      </c>
      <c r="AB17" s="40"/>
      <c r="AC17" s="40"/>
      <c r="AD17" s="40">
        <f t="shared" si="5"/>
        <v>0</v>
      </c>
      <c r="AE17" s="39"/>
      <c r="AF17" s="40">
        <f t="shared" si="6"/>
        <v>0</v>
      </c>
      <c r="AG17" s="39"/>
      <c r="AH17" s="40">
        <f t="shared" si="7"/>
        <v>0</v>
      </c>
      <c r="AI17" s="39"/>
      <c r="AJ17" s="40">
        <f t="shared" si="8"/>
        <v>0</v>
      </c>
      <c r="AK17" s="39"/>
      <c r="AL17" s="40">
        <f t="shared" si="9"/>
        <v>0</v>
      </c>
      <c r="AM17" s="39"/>
      <c r="AN17" s="40">
        <f t="shared" si="10"/>
        <v>0</v>
      </c>
      <c r="AO17" s="39"/>
      <c r="AP17" s="40">
        <f t="shared" si="11"/>
        <v>0</v>
      </c>
      <c r="AQ17" s="39"/>
      <c r="AR17" s="39"/>
      <c r="AS17" s="40">
        <f t="shared" si="12"/>
        <v>0</v>
      </c>
      <c r="AT17" s="39">
        <f t="shared" si="13"/>
        <v>16.34</v>
      </c>
      <c r="AU17" s="42"/>
      <c r="AV17" s="42"/>
      <c r="AW17" s="40">
        <f t="shared" si="19"/>
        <v>0</v>
      </c>
      <c r="AX17" s="42"/>
      <c r="AY17" s="42"/>
      <c r="AZ17" s="42"/>
      <c r="BA17" s="124"/>
      <c r="BB17" s="120">
        <f t="shared" si="20"/>
        <v>0</v>
      </c>
      <c r="BC17" s="123">
        <f t="shared" si="21"/>
        <v>0</v>
      </c>
      <c r="BD17" s="124"/>
      <c r="BE17" s="121">
        <f t="shared" si="22"/>
        <v>0</v>
      </c>
    </row>
    <row r="18" spans="1:57" ht="12.75">
      <c r="A18" s="39"/>
      <c r="B18" s="39"/>
      <c r="C18" s="39"/>
      <c r="D18" s="39"/>
      <c r="E18" s="39"/>
      <c r="F18" s="120">
        <f t="shared" si="14"/>
        <v>0</v>
      </c>
      <c r="G18" s="40">
        <f t="shared" si="15"/>
        <v>0</v>
      </c>
      <c r="H18" s="75">
        <f>IF(ISERROR(VLOOKUP('Obrazec 1'!$B18,'Šifrant Poklicev'!$B$2:$D$4,3,FALSE)),0,VLOOKUP('Obrazec 1'!$B18,'Šifrant Poklicev'!$B$2:$D$4,3,FALSE))</f>
        <v>0</v>
      </c>
      <c r="I18" s="39"/>
      <c r="J18" s="40">
        <f t="shared" si="16"/>
        <v>0</v>
      </c>
      <c r="K18" s="41">
        <f t="shared" si="17"/>
        <v>0</v>
      </c>
      <c r="L18" s="42"/>
      <c r="M18" s="42"/>
      <c r="N18" s="40">
        <f t="shared" si="0"/>
        <v>0</v>
      </c>
      <c r="O18" s="39"/>
      <c r="P18" s="40">
        <f t="shared" si="1"/>
        <v>0</v>
      </c>
      <c r="Q18" s="99"/>
      <c r="R18" s="39"/>
      <c r="S18" s="40">
        <f t="shared" si="2"/>
        <v>0</v>
      </c>
      <c r="T18" s="39"/>
      <c r="U18" s="120">
        <f t="shared" si="3"/>
        <v>0</v>
      </c>
      <c r="V18" s="40">
        <f t="shared" si="4"/>
        <v>0</v>
      </c>
      <c r="W18" s="39"/>
      <c r="X18" s="40">
        <f t="shared" si="23"/>
        <v>0</v>
      </c>
      <c r="Y18" s="40"/>
      <c r="Z18" s="40"/>
      <c r="AA18" s="40">
        <f t="shared" si="18"/>
        <v>0</v>
      </c>
      <c r="AB18" s="40"/>
      <c r="AC18" s="40"/>
      <c r="AD18" s="40">
        <f t="shared" si="5"/>
        <v>0</v>
      </c>
      <c r="AE18" s="39"/>
      <c r="AF18" s="40">
        <f t="shared" si="6"/>
        <v>0</v>
      </c>
      <c r="AG18" s="39"/>
      <c r="AH18" s="40">
        <f t="shared" si="7"/>
        <v>0</v>
      </c>
      <c r="AI18" s="39"/>
      <c r="AJ18" s="40">
        <f t="shared" si="8"/>
        <v>0</v>
      </c>
      <c r="AK18" s="39"/>
      <c r="AL18" s="40">
        <f t="shared" si="9"/>
        <v>0</v>
      </c>
      <c r="AM18" s="39"/>
      <c r="AN18" s="40">
        <f t="shared" si="10"/>
        <v>0</v>
      </c>
      <c r="AO18" s="39"/>
      <c r="AP18" s="40">
        <f t="shared" si="11"/>
        <v>0</v>
      </c>
      <c r="AQ18" s="39"/>
      <c r="AR18" s="39"/>
      <c r="AS18" s="40">
        <f t="shared" si="12"/>
        <v>0</v>
      </c>
      <c r="AT18" s="39">
        <f t="shared" si="13"/>
        <v>16.34</v>
      </c>
      <c r="AU18" s="42"/>
      <c r="AV18" s="42"/>
      <c r="AW18" s="40">
        <f t="shared" si="19"/>
        <v>0</v>
      </c>
      <c r="AX18" s="42"/>
      <c r="AY18" s="42"/>
      <c r="AZ18" s="42"/>
      <c r="BA18" s="124"/>
      <c r="BB18" s="120">
        <f t="shared" si="20"/>
        <v>0</v>
      </c>
      <c r="BC18" s="123">
        <f t="shared" si="21"/>
        <v>0</v>
      </c>
      <c r="BD18" s="124"/>
      <c r="BE18" s="121">
        <f t="shared" si="22"/>
        <v>0</v>
      </c>
    </row>
    <row r="19" spans="1:57" ht="12.75">
      <c r="A19" s="39"/>
      <c r="B19" s="39"/>
      <c r="C19" s="39"/>
      <c r="D19" s="39"/>
      <c r="E19" s="39"/>
      <c r="F19" s="120">
        <f t="shared" si="14"/>
        <v>0</v>
      </c>
      <c r="G19" s="40">
        <f t="shared" si="15"/>
        <v>0</v>
      </c>
      <c r="H19" s="75">
        <f>IF(ISERROR(VLOOKUP('Obrazec 1'!$B19,'Šifrant Poklicev'!$B$2:$D$4,3,FALSE)),0,VLOOKUP('Obrazec 1'!$B19,'Šifrant Poklicev'!$B$2:$D$4,3,FALSE))</f>
        <v>0</v>
      </c>
      <c r="I19" s="39"/>
      <c r="J19" s="40">
        <f t="shared" si="16"/>
        <v>0</v>
      </c>
      <c r="K19" s="41">
        <f t="shared" si="17"/>
        <v>0</v>
      </c>
      <c r="L19" s="42"/>
      <c r="M19" s="42"/>
      <c r="N19" s="40">
        <f t="shared" si="0"/>
        <v>0</v>
      </c>
      <c r="O19" s="39"/>
      <c r="P19" s="40">
        <f t="shared" si="1"/>
        <v>0</v>
      </c>
      <c r="Q19" s="99"/>
      <c r="R19" s="39"/>
      <c r="S19" s="40">
        <f t="shared" si="2"/>
        <v>0</v>
      </c>
      <c r="T19" s="39"/>
      <c r="U19" s="120">
        <f t="shared" si="3"/>
        <v>0</v>
      </c>
      <c r="V19" s="40">
        <f t="shared" si="4"/>
        <v>0</v>
      </c>
      <c r="W19" s="39"/>
      <c r="X19" s="40">
        <f t="shared" si="23"/>
        <v>0</v>
      </c>
      <c r="Y19" s="40"/>
      <c r="Z19" s="40"/>
      <c r="AA19" s="40">
        <f t="shared" si="18"/>
        <v>0</v>
      </c>
      <c r="AB19" s="40"/>
      <c r="AC19" s="40"/>
      <c r="AD19" s="40">
        <f t="shared" si="5"/>
        <v>0</v>
      </c>
      <c r="AE19" s="39"/>
      <c r="AF19" s="40">
        <f t="shared" si="6"/>
        <v>0</v>
      </c>
      <c r="AG19" s="39"/>
      <c r="AH19" s="40">
        <f t="shared" si="7"/>
        <v>0</v>
      </c>
      <c r="AI19" s="39"/>
      <c r="AJ19" s="40">
        <f t="shared" si="8"/>
        <v>0</v>
      </c>
      <c r="AK19" s="39"/>
      <c r="AL19" s="40">
        <f t="shared" si="9"/>
        <v>0</v>
      </c>
      <c r="AM19" s="39"/>
      <c r="AN19" s="40">
        <f t="shared" si="10"/>
        <v>0</v>
      </c>
      <c r="AO19" s="39"/>
      <c r="AP19" s="40">
        <f t="shared" si="11"/>
        <v>0</v>
      </c>
      <c r="AQ19" s="39"/>
      <c r="AR19" s="39"/>
      <c r="AS19" s="40">
        <f t="shared" si="12"/>
        <v>0</v>
      </c>
      <c r="AT19" s="39">
        <f t="shared" si="13"/>
        <v>16.34</v>
      </c>
      <c r="AU19" s="42"/>
      <c r="AV19" s="42"/>
      <c r="AW19" s="40">
        <f t="shared" si="19"/>
        <v>0</v>
      </c>
      <c r="AX19" s="42"/>
      <c r="AY19" s="42"/>
      <c r="AZ19" s="42"/>
      <c r="BA19" s="42"/>
      <c r="BB19" s="120">
        <f t="shared" si="20"/>
        <v>0</v>
      </c>
      <c r="BC19" s="41">
        <f t="shared" si="21"/>
        <v>0</v>
      </c>
      <c r="BD19" s="42"/>
      <c r="BE19" s="121">
        <f t="shared" si="22"/>
        <v>0</v>
      </c>
    </row>
    <row r="20" spans="1:57" ht="12.75">
      <c r="A20" s="39"/>
      <c r="B20" s="39"/>
      <c r="C20" s="39"/>
      <c r="D20" s="39"/>
      <c r="E20" s="39"/>
      <c r="F20" s="120">
        <f t="shared" si="14"/>
        <v>0</v>
      </c>
      <c r="G20" s="40">
        <f t="shared" si="15"/>
        <v>0</v>
      </c>
      <c r="H20" s="75">
        <f>IF(ISERROR(VLOOKUP('Obrazec 1'!$B20,'Šifrant Poklicev'!$B$2:$D$4,3,FALSE)),0,VLOOKUP('Obrazec 1'!$B20,'Šifrant Poklicev'!$B$2:$D$4,3,FALSE))</f>
        <v>0</v>
      </c>
      <c r="I20" s="39"/>
      <c r="J20" s="40">
        <f t="shared" si="16"/>
        <v>0</v>
      </c>
      <c r="K20" s="41">
        <f t="shared" si="17"/>
        <v>0</v>
      </c>
      <c r="L20" s="42"/>
      <c r="M20" s="42"/>
      <c r="N20" s="40">
        <f t="shared" si="0"/>
        <v>0</v>
      </c>
      <c r="O20" s="39"/>
      <c r="P20" s="40">
        <f t="shared" si="1"/>
        <v>0</v>
      </c>
      <c r="Q20" s="99"/>
      <c r="R20" s="39"/>
      <c r="S20" s="40">
        <f t="shared" si="2"/>
        <v>0</v>
      </c>
      <c r="T20" s="39"/>
      <c r="U20" s="120">
        <f t="shared" si="3"/>
        <v>0</v>
      </c>
      <c r="V20" s="40">
        <f t="shared" si="4"/>
        <v>0</v>
      </c>
      <c r="W20" s="39"/>
      <c r="X20" s="40">
        <f t="shared" si="23"/>
        <v>0</v>
      </c>
      <c r="Y20" s="40"/>
      <c r="Z20" s="40"/>
      <c r="AA20" s="40">
        <f t="shared" si="18"/>
        <v>0</v>
      </c>
      <c r="AB20" s="40"/>
      <c r="AC20" s="40"/>
      <c r="AD20" s="40">
        <f t="shared" si="5"/>
        <v>0</v>
      </c>
      <c r="AE20" s="39"/>
      <c r="AF20" s="40">
        <f t="shared" si="6"/>
        <v>0</v>
      </c>
      <c r="AG20" s="39"/>
      <c r="AH20" s="40">
        <f t="shared" si="7"/>
        <v>0</v>
      </c>
      <c r="AI20" s="39"/>
      <c r="AJ20" s="40">
        <f t="shared" si="8"/>
        <v>0</v>
      </c>
      <c r="AK20" s="39"/>
      <c r="AL20" s="40">
        <f t="shared" si="9"/>
        <v>0</v>
      </c>
      <c r="AM20" s="39"/>
      <c r="AN20" s="40">
        <f t="shared" si="10"/>
        <v>0</v>
      </c>
      <c r="AO20" s="39"/>
      <c r="AP20" s="40">
        <f t="shared" si="11"/>
        <v>0</v>
      </c>
      <c r="AQ20" s="39"/>
      <c r="AR20" s="39"/>
      <c r="AS20" s="40">
        <f t="shared" si="12"/>
        <v>0</v>
      </c>
      <c r="AT20" s="39">
        <f t="shared" si="13"/>
        <v>16.34</v>
      </c>
      <c r="AU20" s="42"/>
      <c r="AV20" s="42"/>
      <c r="AW20" s="40">
        <f t="shared" si="19"/>
        <v>0</v>
      </c>
      <c r="AX20" s="42"/>
      <c r="AY20" s="42"/>
      <c r="AZ20" s="42"/>
      <c r="BA20" s="42"/>
      <c r="BB20" s="120">
        <f t="shared" si="20"/>
        <v>0</v>
      </c>
      <c r="BC20" s="41">
        <f t="shared" si="21"/>
        <v>0</v>
      </c>
      <c r="BD20" s="42"/>
      <c r="BE20" s="121">
        <f t="shared" si="22"/>
        <v>0</v>
      </c>
    </row>
    <row r="21" spans="1:57" ht="12.75">
      <c r="A21" s="39"/>
      <c r="B21" s="39"/>
      <c r="C21" s="39"/>
      <c r="D21" s="39"/>
      <c r="E21" s="39"/>
      <c r="F21" s="120">
        <f t="shared" si="14"/>
        <v>0</v>
      </c>
      <c r="G21" s="40">
        <f t="shared" si="15"/>
        <v>0</v>
      </c>
      <c r="H21" s="75">
        <f>IF(ISERROR(VLOOKUP('Obrazec 1'!$B21,'Šifrant Poklicev'!$B$2:$D$4,3,FALSE)),0,VLOOKUP('Obrazec 1'!$B21,'Šifrant Poklicev'!$B$2:$D$4,3,FALSE))</f>
        <v>0</v>
      </c>
      <c r="I21" s="39"/>
      <c r="J21" s="40">
        <f t="shared" si="16"/>
        <v>0</v>
      </c>
      <c r="K21" s="41">
        <f t="shared" si="17"/>
        <v>0</v>
      </c>
      <c r="L21" s="42"/>
      <c r="M21" s="42"/>
      <c r="N21" s="40">
        <f t="shared" si="0"/>
        <v>0</v>
      </c>
      <c r="O21" s="39"/>
      <c r="P21" s="40">
        <f t="shared" si="1"/>
        <v>0</v>
      </c>
      <c r="Q21" s="99"/>
      <c r="R21" s="39"/>
      <c r="S21" s="40">
        <f t="shared" si="2"/>
        <v>0</v>
      </c>
      <c r="T21" s="39"/>
      <c r="U21" s="120">
        <f t="shared" si="3"/>
        <v>0</v>
      </c>
      <c r="V21" s="40">
        <f t="shared" si="4"/>
        <v>0</v>
      </c>
      <c r="W21" s="39"/>
      <c r="X21" s="40">
        <f t="shared" si="23"/>
        <v>0</v>
      </c>
      <c r="Y21" s="40"/>
      <c r="Z21" s="40"/>
      <c r="AA21" s="40">
        <f t="shared" si="18"/>
        <v>0</v>
      </c>
      <c r="AB21" s="40"/>
      <c r="AC21" s="40"/>
      <c r="AD21" s="40">
        <f t="shared" si="5"/>
        <v>0</v>
      </c>
      <c r="AE21" s="39"/>
      <c r="AF21" s="40">
        <f t="shared" si="6"/>
        <v>0</v>
      </c>
      <c r="AG21" s="39"/>
      <c r="AH21" s="40">
        <f t="shared" si="7"/>
        <v>0</v>
      </c>
      <c r="AI21" s="39"/>
      <c r="AJ21" s="40">
        <f t="shared" si="8"/>
        <v>0</v>
      </c>
      <c r="AK21" s="39"/>
      <c r="AL21" s="40">
        <f t="shared" si="9"/>
        <v>0</v>
      </c>
      <c r="AM21" s="39"/>
      <c r="AN21" s="40">
        <f t="shared" si="10"/>
        <v>0</v>
      </c>
      <c r="AO21" s="39"/>
      <c r="AP21" s="40">
        <f t="shared" si="11"/>
        <v>0</v>
      </c>
      <c r="AQ21" s="39"/>
      <c r="AR21" s="39"/>
      <c r="AS21" s="40">
        <f t="shared" si="12"/>
        <v>0</v>
      </c>
      <c r="AT21" s="39">
        <f t="shared" si="13"/>
        <v>16.34</v>
      </c>
      <c r="AU21" s="42"/>
      <c r="AV21" s="42"/>
      <c r="AW21" s="40">
        <f t="shared" si="19"/>
        <v>0</v>
      </c>
      <c r="AX21" s="42"/>
      <c r="AY21" s="42"/>
      <c r="AZ21" s="42"/>
      <c r="BA21" s="42"/>
      <c r="BB21" s="120">
        <f t="shared" si="20"/>
        <v>0</v>
      </c>
      <c r="BC21" s="41">
        <f t="shared" si="21"/>
        <v>0</v>
      </c>
      <c r="BD21" s="42"/>
      <c r="BE21" s="121">
        <f t="shared" si="22"/>
        <v>0</v>
      </c>
    </row>
    <row r="22" spans="1:57" ht="12.75">
      <c r="A22" s="39"/>
      <c r="B22" s="39"/>
      <c r="C22" s="39"/>
      <c r="D22" s="39"/>
      <c r="E22" s="39"/>
      <c r="F22" s="120">
        <f t="shared" si="14"/>
        <v>0</v>
      </c>
      <c r="G22" s="40">
        <f t="shared" si="15"/>
        <v>0</v>
      </c>
      <c r="H22" s="75">
        <f>IF(ISERROR(VLOOKUP('Obrazec 1'!$B22,'Šifrant Poklicev'!$B$2:$D$4,3,FALSE)),0,VLOOKUP('Obrazec 1'!$B22,'Šifrant Poklicev'!$B$2:$D$4,3,FALSE))</f>
        <v>0</v>
      </c>
      <c r="I22" s="39"/>
      <c r="J22" s="40">
        <f t="shared" si="16"/>
        <v>0</v>
      </c>
      <c r="K22" s="41">
        <f t="shared" si="17"/>
        <v>0</v>
      </c>
      <c r="L22" s="42"/>
      <c r="M22" s="42"/>
      <c r="N22" s="40">
        <f t="shared" si="0"/>
        <v>0</v>
      </c>
      <c r="O22" s="39"/>
      <c r="P22" s="40">
        <f t="shared" si="1"/>
        <v>0</v>
      </c>
      <c r="Q22" s="99"/>
      <c r="R22" s="39"/>
      <c r="S22" s="40">
        <f t="shared" si="2"/>
        <v>0</v>
      </c>
      <c r="T22" s="39"/>
      <c r="U22" s="120">
        <f t="shared" si="3"/>
        <v>0</v>
      </c>
      <c r="V22" s="40">
        <f t="shared" si="4"/>
        <v>0</v>
      </c>
      <c r="W22" s="39"/>
      <c r="X22" s="40">
        <f t="shared" si="23"/>
        <v>0</v>
      </c>
      <c r="Y22" s="40"/>
      <c r="Z22" s="40"/>
      <c r="AA22" s="40">
        <f t="shared" si="18"/>
        <v>0</v>
      </c>
      <c r="AB22" s="40"/>
      <c r="AC22" s="40"/>
      <c r="AD22" s="40">
        <f t="shared" si="5"/>
        <v>0</v>
      </c>
      <c r="AE22" s="39"/>
      <c r="AF22" s="40">
        <f t="shared" si="6"/>
        <v>0</v>
      </c>
      <c r="AG22" s="39"/>
      <c r="AH22" s="40">
        <f t="shared" si="7"/>
        <v>0</v>
      </c>
      <c r="AI22" s="39"/>
      <c r="AJ22" s="40">
        <f t="shared" si="8"/>
        <v>0</v>
      </c>
      <c r="AK22" s="39"/>
      <c r="AL22" s="40">
        <f t="shared" si="9"/>
        <v>0</v>
      </c>
      <c r="AM22" s="39"/>
      <c r="AN22" s="40">
        <f t="shared" si="10"/>
        <v>0</v>
      </c>
      <c r="AO22" s="39"/>
      <c r="AP22" s="40">
        <f t="shared" si="11"/>
        <v>0</v>
      </c>
      <c r="AQ22" s="39"/>
      <c r="AR22" s="39"/>
      <c r="AS22" s="40">
        <f t="shared" si="12"/>
        <v>0</v>
      </c>
      <c r="AT22" s="39">
        <f t="shared" si="13"/>
        <v>16.34</v>
      </c>
      <c r="AU22" s="42"/>
      <c r="AV22" s="42"/>
      <c r="AW22" s="40">
        <f t="shared" si="19"/>
        <v>0</v>
      </c>
      <c r="AX22" s="42"/>
      <c r="AY22" s="42"/>
      <c r="AZ22" s="42"/>
      <c r="BA22" s="42"/>
      <c r="BB22" s="120">
        <f t="shared" si="20"/>
        <v>0</v>
      </c>
      <c r="BC22" s="41">
        <f t="shared" si="21"/>
        <v>0</v>
      </c>
      <c r="BD22" s="42"/>
      <c r="BE22" s="121">
        <f t="shared" si="22"/>
        <v>0</v>
      </c>
    </row>
    <row r="23" spans="1:57" ht="12.75">
      <c r="A23" s="39"/>
      <c r="B23" s="39"/>
      <c r="C23" s="39"/>
      <c r="D23" s="39"/>
      <c r="E23" s="39"/>
      <c r="F23" s="120">
        <f t="shared" si="14"/>
        <v>0</v>
      </c>
      <c r="G23" s="40">
        <f t="shared" si="15"/>
        <v>0</v>
      </c>
      <c r="H23" s="75">
        <f>IF(ISERROR(VLOOKUP('Obrazec 1'!$B23,'Šifrant Poklicev'!$B$2:$D$4,3,FALSE)),0,VLOOKUP('Obrazec 1'!$B23,'Šifrant Poklicev'!$B$2:$D$4,3,FALSE))</f>
        <v>0</v>
      </c>
      <c r="I23" s="39"/>
      <c r="J23" s="40">
        <f t="shared" si="16"/>
        <v>0</v>
      </c>
      <c r="K23" s="41">
        <f t="shared" si="17"/>
        <v>0</v>
      </c>
      <c r="L23" s="42"/>
      <c r="M23" s="42"/>
      <c r="N23" s="40">
        <f t="shared" si="0"/>
        <v>0</v>
      </c>
      <c r="O23" s="39"/>
      <c r="P23" s="40">
        <f t="shared" si="1"/>
        <v>0</v>
      </c>
      <c r="Q23" s="99"/>
      <c r="R23" s="39"/>
      <c r="S23" s="40">
        <f t="shared" si="2"/>
        <v>0</v>
      </c>
      <c r="T23" s="39"/>
      <c r="U23" s="120">
        <f t="shared" si="3"/>
        <v>0</v>
      </c>
      <c r="V23" s="40">
        <f t="shared" si="4"/>
        <v>0</v>
      </c>
      <c r="W23" s="39"/>
      <c r="X23" s="40">
        <f t="shared" si="23"/>
        <v>0</v>
      </c>
      <c r="Y23" s="40"/>
      <c r="Z23" s="40"/>
      <c r="AA23" s="40">
        <f t="shared" si="18"/>
        <v>0</v>
      </c>
      <c r="AB23" s="40"/>
      <c r="AC23" s="40"/>
      <c r="AD23" s="40">
        <f t="shared" si="5"/>
        <v>0</v>
      </c>
      <c r="AE23" s="39"/>
      <c r="AF23" s="40">
        <f t="shared" si="6"/>
        <v>0</v>
      </c>
      <c r="AG23" s="39"/>
      <c r="AH23" s="40">
        <f t="shared" si="7"/>
        <v>0</v>
      </c>
      <c r="AI23" s="39"/>
      <c r="AJ23" s="40">
        <f t="shared" si="8"/>
        <v>0</v>
      </c>
      <c r="AK23" s="39"/>
      <c r="AL23" s="40">
        <f t="shared" si="9"/>
        <v>0</v>
      </c>
      <c r="AM23" s="39"/>
      <c r="AN23" s="40">
        <f t="shared" si="10"/>
        <v>0</v>
      </c>
      <c r="AO23" s="39"/>
      <c r="AP23" s="40">
        <f t="shared" si="11"/>
        <v>0</v>
      </c>
      <c r="AQ23" s="39"/>
      <c r="AR23" s="39"/>
      <c r="AS23" s="40">
        <f t="shared" si="12"/>
        <v>0</v>
      </c>
      <c r="AT23" s="39">
        <f t="shared" si="13"/>
        <v>16.34</v>
      </c>
      <c r="AU23" s="42"/>
      <c r="AV23" s="42"/>
      <c r="AW23" s="40">
        <f t="shared" si="19"/>
        <v>0</v>
      </c>
      <c r="AX23" s="42"/>
      <c r="AY23" s="42"/>
      <c r="AZ23" s="42"/>
      <c r="BA23" s="42"/>
      <c r="BB23" s="120">
        <f t="shared" si="20"/>
        <v>0</v>
      </c>
      <c r="BC23" s="41">
        <f t="shared" si="21"/>
        <v>0</v>
      </c>
      <c r="BD23" s="42"/>
      <c r="BE23" s="121">
        <f t="shared" si="22"/>
        <v>0</v>
      </c>
    </row>
    <row r="24" spans="1:57" ht="12.75">
      <c r="A24" s="39"/>
      <c r="B24" s="39"/>
      <c r="C24" s="39"/>
      <c r="D24" s="39"/>
      <c r="E24" s="39"/>
      <c r="F24" s="120">
        <f t="shared" si="14"/>
        <v>0</v>
      </c>
      <c r="G24" s="40">
        <f t="shared" si="15"/>
        <v>0</v>
      </c>
      <c r="H24" s="75">
        <f>IF(ISERROR(VLOOKUP('Obrazec 1'!$B24,'Šifrant Poklicev'!$B$2:$D$4,3,FALSE)),0,VLOOKUP('Obrazec 1'!$B24,'Šifrant Poklicev'!$B$2:$D$4,3,FALSE))</f>
        <v>0</v>
      </c>
      <c r="I24" s="39"/>
      <c r="J24" s="40">
        <f t="shared" si="16"/>
        <v>0</v>
      </c>
      <c r="K24" s="41">
        <f t="shared" si="17"/>
        <v>0</v>
      </c>
      <c r="L24" s="42"/>
      <c r="M24" s="42"/>
      <c r="N24" s="40">
        <f t="shared" si="0"/>
        <v>0</v>
      </c>
      <c r="O24" s="39"/>
      <c r="P24" s="40">
        <f t="shared" si="1"/>
        <v>0</v>
      </c>
      <c r="Q24" s="99"/>
      <c r="R24" s="39"/>
      <c r="S24" s="40">
        <f t="shared" si="2"/>
        <v>0</v>
      </c>
      <c r="T24" s="39"/>
      <c r="U24" s="120">
        <f t="shared" si="3"/>
        <v>0</v>
      </c>
      <c r="V24" s="40">
        <f t="shared" si="4"/>
        <v>0</v>
      </c>
      <c r="W24" s="39"/>
      <c r="X24" s="40">
        <f t="shared" si="23"/>
        <v>0</v>
      </c>
      <c r="Y24" s="40"/>
      <c r="Z24" s="40"/>
      <c r="AA24" s="40">
        <f t="shared" si="18"/>
        <v>0</v>
      </c>
      <c r="AB24" s="40"/>
      <c r="AC24" s="40"/>
      <c r="AD24" s="40">
        <f t="shared" si="5"/>
        <v>0</v>
      </c>
      <c r="AE24" s="39"/>
      <c r="AF24" s="40">
        <f t="shared" si="6"/>
        <v>0</v>
      </c>
      <c r="AG24" s="39"/>
      <c r="AH24" s="40">
        <f t="shared" si="7"/>
        <v>0</v>
      </c>
      <c r="AI24" s="39"/>
      <c r="AJ24" s="40">
        <f t="shared" si="8"/>
        <v>0</v>
      </c>
      <c r="AK24" s="39"/>
      <c r="AL24" s="40">
        <f t="shared" si="9"/>
        <v>0</v>
      </c>
      <c r="AM24" s="39"/>
      <c r="AN24" s="40">
        <f t="shared" si="10"/>
        <v>0</v>
      </c>
      <c r="AO24" s="39"/>
      <c r="AP24" s="40">
        <f t="shared" si="11"/>
        <v>0</v>
      </c>
      <c r="AQ24" s="39"/>
      <c r="AR24" s="39"/>
      <c r="AS24" s="40">
        <f t="shared" si="12"/>
        <v>0</v>
      </c>
      <c r="AT24" s="39">
        <f t="shared" si="13"/>
        <v>16.34</v>
      </c>
      <c r="AU24" s="42"/>
      <c r="AV24" s="42"/>
      <c r="AW24" s="40">
        <f t="shared" si="19"/>
        <v>0</v>
      </c>
      <c r="AX24" s="42"/>
      <c r="AY24" s="42"/>
      <c r="AZ24" s="42"/>
      <c r="BA24" s="42"/>
      <c r="BB24" s="120">
        <f t="shared" si="20"/>
        <v>0</v>
      </c>
      <c r="BC24" s="41">
        <f t="shared" si="21"/>
        <v>0</v>
      </c>
      <c r="BD24" s="42"/>
      <c r="BE24" s="121">
        <f t="shared" si="22"/>
        <v>0</v>
      </c>
    </row>
    <row r="25" spans="1:57" ht="12.75">
      <c r="A25" s="39"/>
      <c r="B25" s="39"/>
      <c r="C25" s="39"/>
      <c r="D25" s="39"/>
      <c r="E25" s="39"/>
      <c r="F25" s="120">
        <f t="shared" si="14"/>
        <v>0</v>
      </c>
      <c r="G25" s="40">
        <f t="shared" si="15"/>
        <v>0</v>
      </c>
      <c r="H25" s="75">
        <f>IF(ISERROR(VLOOKUP('Obrazec 1'!$B25,'Šifrant Poklicev'!$B$2:$D$4,3,FALSE)),0,VLOOKUP('Obrazec 1'!$B25,'Šifrant Poklicev'!$B$2:$D$4,3,FALSE))</f>
        <v>0</v>
      </c>
      <c r="I25" s="39"/>
      <c r="J25" s="40">
        <f t="shared" si="16"/>
        <v>0</v>
      </c>
      <c r="K25" s="41">
        <f t="shared" si="17"/>
        <v>0</v>
      </c>
      <c r="L25" s="42"/>
      <c r="M25" s="42"/>
      <c r="N25" s="40">
        <f t="shared" si="0"/>
        <v>0</v>
      </c>
      <c r="O25" s="39"/>
      <c r="P25" s="40">
        <f t="shared" si="1"/>
        <v>0</v>
      </c>
      <c r="Q25" s="99"/>
      <c r="R25" s="39"/>
      <c r="S25" s="40">
        <f t="shared" si="2"/>
        <v>0</v>
      </c>
      <c r="T25" s="39"/>
      <c r="U25" s="120">
        <f t="shared" si="3"/>
        <v>0</v>
      </c>
      <c r="V25" s="40">
        <f t="shared" si="4"/>
        <v>0</v>
      </c>
      <c r="W25" s="39"/>
      <c r="X25" s="40">
        <f t="shared" si="23"/>
        <v>0</v>
      </c>
      <c r="Y25" s="40"/>
      <c r="Z25" s="40"/>
      <c r="AA25" s="40">
        <f t="shared" si="18"/>
        <v>0</v>
      </c>
      <c r="AB25" s="40"/>
      <c r="AC25" s="40"/>
      <c r="AD25" s="40">
        <f t="shared" si="5"/>
        <v>0</v>
      </c>
      <c r="AE25" s="39"/>
      <c r="AF25" s="40">
        <f t="shared" si="6"/>
        <v>0</v>
      </c>
      <c r="AG25" s="39"/>
      <c r="AH25" s="40">
        <f t="shared" si="7"/>
        <v>0</v>
      </c>
      <c r="AI25" s="39"/>
      <c r="AJ25" s="40">
        <f t="shared" si="8"/>
        <v>0</v>
      </c>
      <c r="AK25" s="39"/>
      <c r="AL25" s="40">
        <f t="shared" si="9"/>
        <v>0</v>
      </c>
      <c r="AM25" s="39"/>
      <c r="AN25" s="40">
        <f t="shared" si="10"/>
        <v>0</v>
      </c>
      <c r="AO25" s="39"/>
      <c r="AP25" s="40">
        <f t="shared" si="11"/>
        <v>0</v>
      </c>
      <c r="AQ25" s="39"/>
      <c r="AR25" s="39"/>
      <c r="AS25" s="40">
        <f t="shared" si="12"/>
        <v>0</v>
      </c>
      <c r="AT25" s="39">
        <f t="shared" si="13"/>
        <v>16.34</v>
      </c>
      <c r="AU25" s="42"/>
      <c r="AV25" s="42"/>
      <c r="AW25" s="40">
        <f t="shared" si="19"/>
        <v>0</v>
      </c>
      <c r="AX25" s="42"/>
      <c r="AY25" s="42"/>
      <c r="AZ25" s="42"/>
      <c r="BA25" s="42"/>
      <c r="BB25" s="120">
        <f t="shared" si="20"/>
        <v>0</v>
      </c>
      <c r="BC25" s="41">
        <f t="shared" si="21"/>
        <v>0</v>
      </c>
      <c r="BD25" s="42"/>
      <c r="BE25" s="121">
        <f t="shared" si="22"/>
        <v>0</v>
      </c>
    </row>
    <row r="26" spans="1:57" ht="12.75">
      <c r="A26" s="39"/>
      <c r="B26" s="39"/>
      <c r="C26" s="39"/>
      <c r="D26" s="39"/>
      <c r="E26" s="39"/>
      <c r="F26" s="120">
        <f t="shared" si="14"/>
        <v>0</v>
      </c>
      <c r="G26" s="40">
        <f t="shared" si="15"/>
        <v>0</v>
      </c>
      <c r="H26" s="75">
        <f>IF(ISERROR(VLOOKUP('Obrazec 1'!$B26,'Šifrant Poklicev'!$B$2:$D$4,3,FALSE)),0,VLOOKUP('Obrazec 1'!$B26,'Šifrant Poklicev'!$B$2:$D$4,3,FALSE))</f>
        <v>0</v>
      </c>
      <c r="I26" s="39"/>
      <c r="J26" s="40">
        <f t="shared" si="16"/>
        <v>0</v>
      </c>
      <c r="K26" s="41">
        <f t="shared" si="17"/>
        <v>0</v>
      </c>
      <c r="L26" s="42"/>
      <c r="M26" s="42"/>
      <c r="N26" s="40">
        <f t="shared" si="0"/>
        <v>0</v>
      </c>
      <c r="O26" s="39"/>
      <c r="P26" s="40">
        <f t="shared" si="1"/>
        <v>0</v>
      </c>
      <c r="Q26" s="99"/>
      <c r="R26" s="39"/>
      <c r="S26" s="40">
        <f t="shared" si="2"/>
        <v>0</v>
      </c>
      <c r="T26" s="39"/>
      <c r="U26" s="120">
        <f t="shared" si="3"/>
        <v>0</v>
      </c>
      <c r="V26" s="40">
        <f t="shared" si="4"/>
        <v>0</v>
      </c>
      <c r="W26" s="39"/>
      <c r="X26" s="40">
        <f t="shared" si="23"/>
        <v>0</v>
      </c>
      <c r="Y26" s="40"/>
      <c r="Z26" s="40"/>
      <c r="AA26" s="40">
        <f t="shared" si="18"/>
        <v>0</v>
      </c>
      <c r="AB26" s="40"/>
      <c r="AC26" s="40"/>
      <c r="AD26" s="40">
        <f t="shared" si="5"/>
        <v>0</v>
      </c>
      <c r="AE26" s="39"/>
      <c r="AF26" s="40">
        <f t="shared" si="6"/>
        <v>0</v>
      </c>
      <c r="AG26" s="39"/>
      <c r="AH26" s="40">
        <f t="shared" si="7"/>
        <v>0</v>
      </c>
      <c r="AI26" s="39"/>
      <c r="AJ26" s="40">
        <f t="shared" si="8"/>
        <v>0</v>
      </c>
      <c r="AK26" s="39"/>
      <c r="AL26" s="40">
        <f t="shared" si="9"/>
        <v>0</v>
      </c>
      <c r="AM26" s="39"/>
      <c r="AN26" s="40">
        <f t="shared" si="10"/>
        <v>0</v>
      </c>
      <c r="AO26" s="39"/>
      <c r="AP26" s="40">
        <f t="shared" si="11"/>
        <v>0</v>
      </c>
      <c r="AQ26" s="39"/>
      <c r="AR26" s="39"/>
      <c r="AS26" s="40">
        <f t="shared" si="12"/>
        <v>0</v>
      </c>
      <c r="AT26" s="39">
        <f t="shared" si="13"/>
        <v>16.34</v>
      </c>
      <c r="AU26" s="42"/>
      <c r="AV26" s="42"/>
      <c r="AW26" s="40">
        <f t="shared" si="19"/>
        <v>0</v>
      </c>
      <c r="AX26" s="42"/>
      <c r="AY26" s="42"/>
      <c r="AZ26" s="42"/>
      <c r="BA26" s="42"/>
      <c r="BB26" s="120">
        <f t="shared" si="20"/>
        <v>0</v>
      </c>
      <c r="BC26" s="41">
        <f t="shared" si="21"/>
        <v>0</v>
      </c>
      <c r="BD26" s="42"/>
      <c r="BE26" s="121">
        <f t="shared" si="22"/>
        <v>0</v>
      </c>
    </row>
    <row r="27" spans="1:57" ht="12.75">
      <c r="A27" s="39"/>
      <c r="B27" s="39"/>
      <c r="C27" s="39"/>
      <c r="D27" s="39"/>
      <c r="E27" s="39"/>
      <c r="F27" s="120">
        <f t="shared" si="14"/>
        <v>0</v>
      </c>
      <c r="G27" s="40">
        <f t="shared" si="15"/>
        <v>0</v>
      </c>
      <c r="H27" s="75">
        <f>IF(ISERROR(VLOOKUP('Obrazec 1'!$B27,'Šifrant Poklicev'!$B$2:$D$4,3,FALSE)),0,VLOOKUP('Obrazec 1'!$B27,'Šifrant Poklicev'!$B$2:$D$4,3,FALSE))</f>
        <v>0</v>
      </c>
      <c r="I27" s="39"/>
      <c r="J27" s="40">
        <f t="shared" si="16"/>
        <v>0</v>
      </c>
      <c r="K27" s="41">
        <f t="shared" si="17"/>
        <v>0</v>
      </c>
      <c r="L27" s="42"/>
      <c r="M27" s="42"/>
      <c r="N27" s="40">
        <f t="shared" si="0"/>
        <v>0</v>
      </c>
      <c r="O27" s="39"/>
      <c r="P27" s="40">
        <f t="shared" si="1"/>
        <v>0</v>
      </c>
      <c r="Q27" s="99"/>
      <c r="R27" s="39"/>
      <c r="S27" s="40">
        <f t="shared" si="2"/>
        <v>0</v>
      </c>
      <c r="T27" s="39"/>
      <c r="U27" s="120">
        <f t="shared" si="3"/>
        <v>0</v>
      </c>
      <c r="V27" s="40">
        <f t="shared" si="4"/>
        <v>0</v>
      </c>
      <c r="W27" s="39"/>
      <c r="X27" s="40">
        <f t="shared" si="23"/>
        <v>0</v>
      </c>
      <c r="Y27" s="40"/>
      <c r="Z27" s="40"/>
      <c r="AA27" s="40">
        <f t="shared" si="18"/>
        <v>0</v>
      </c>
      <c r="AB27" s="40"/>
      <c r="AC27" s="40"/>
      <c r="AD27" s="40">
        <f t="shared" si="5"/>
        <v>0</v>
      </c>
      <c r="AE27" s="39"/>
      <c r="AF27" s="40">
        <f t="shared" si="6"/>
        <v>0</v>
      </c>
      <c r="AG27" s="39"/>
      <c r="AH27" s="40">
        <f t="shared" si="7"/>
        <v>0</v>
      </c>
      <c r="AI27" s="39"/>
      <c r="AJ27" s="40">
        <f t="shared" si="8"/>
        <v>0</v>
      </c>
      <c r="AK27" s="39"/>
      <c r="AL27" s="40">
        <f t="shared" si="9"/>
        <v>0</v>
      </c>
      <c r="AM27" s="39"/>
      <c r="AN27" s="40">
        <f t="shared" si="10"/>
        <v>0</v>
      </c>
      <c r="AO27" s="39"/>
      <c r="AP27" s="40">
        <f t="shared" si="11"/>
        <v>0</v>
      </c>
      <c r="AQ27" s="39"/>
      <c r="AR27" s="39"/>
      <c r="AS27" s="40">
        <f t="shared" si="12"/>
        <v>0</v>
      </c>
      <c r="AT27" s="39">
        <f t="shared" si="13"/>
        <v>16.34</v>
      </c>
      <c r="AU27" s="42"/>
      <c r="AV27" s="42"/>
      <c r="AW27" s="40">
        <f t="shared" si="19"/>
        <v>0</v>
      </c>
      <c r="AX27" s="42"/>
      <c r="AY27" s="42"/>
      <c r="AZ27" s="42"/>
      <c r="BA27" s="42"/>
      <c r="BB27" s="120">
        <f t="shared" si="20"/>
        <v>0</v>
      </c>
      <c r="BC27" s="41">
        <f t="shared" si="21"/>
        <v>0</v>
      </c>
      <c r="BD27" s="42"/>
      <c r="BE27" s="121">
        <f t="shared" si="22"/>
        <v>0</v>
      </c>
    </row>
    <row r="28" spans="1:57" ht="12.75">
      <c r="A28" s="39"/>
      <c r="B28" s="39"/>
      <c r="C28" s="39"/>
      <c r="D28" s="39"/>
      <c r="E28" s="39"/>
      <c r="F28" s="120">
        <f t="shared" si="14"/>
        <v>0</v>
      </c>
      <c r="G28" s="40">
        <f t="shared" si="15"/>
        <v>0</v>
      </c>
      <c r="H28" s="75">
        <f>IF(ISERROR(VLOOKUP('Obrazec 1'!$B28,'Šifrant Poklicev'!$B$2:$D$4,3,FALSE)),0,VLOOKUP('Obrazec 1'!$B28,'Šifrant Poklicev'!$B$2:$D$4,3,FALSE))</f>
        <v>0</v>
      </c>
      <c r="I28" s="39"/>
      <c r="J28" s="40">
        <f t="shared" si="16"/>
        <v>0</v>
      </c>
      <c r="K28" s="41">
        <f t="shared" si="17"/>
        <v>0</v>
      </c>
      <c r="L28" s="42"/>
      <c r="M28" s="42"/>
      <c r="N28" s="40">
        <f t="shared" si="0"/>
        <v>0</v>
      </c>
      <c r="O28" s="39"/>
      <c r="P28" s="40">
        <f t="shared" si="1"/>
        <v>0</v>
      </c>
      <c r="Q28" s="99"/>
      <c r="R28" s="39"/>
      <c r="S28" s="40">
        <f t="shared" si="2"/>
        <v>0</v>
      </c>
      <c r="T28" s="39"/>
      <c r="U28" s="120">
        <f t="shared" si="3"/>
        <v>0</v>
      </c>
      <c r="V28" s="40">
        <f t="shared" si="4"/>
        <v>0</v>
      </c>
      <c r="W28" s="39"/>
      <c r="X28" s="40">
        <f t="shared" si="23"/>
        <v>0</v>
      </c>
      <c r="Y28" s="40"/>
      <c r="Z28" s="40"/>
      <c r="AA28" s="40">
        <f t="shared" si="18"/>
        <v>0</v>
      </c>
      <c r="AB28" s="40"/>
      <c r="AC28" s="40"/>
      <c r="AD28" s="40">
        <f t="shared" si="5"/>
        <v>0</v>
      </c>
      <c r="AE28" s="39"/>
      <c r="AF28" s="40">
        <f t="shared" si="6"/>
        <v>0</v>
      </c>
      <c r="AG28" s="39"/>
      <c r="AH28" s="40">
        <f t="shared" si="7"/>
        <v>0</v>
      </c>
      <c r="AI28" s="39"/>
      <c r="AJ28" s="40">
        <f t="shared" si="8"/>
        <v>0</v>
      </c>
      <c r="AK28" s="39"/>
      <c r="AL28" s="40">
        <f t="shared" si="9"/>
        <v>0</v>
      </c>
      <c r="AM28" s="39"/>
      <c r="AN28" s="40">
        <f t="shared" si="10"/>
        <v>0</v>
      </c>
      <c r="AO28" s="39"/>
      <c r="AP28" s="40">
        <f t="shared" si="11"/>
        <v>0</v>
      </c>
      <c r="AQ28" s="39"/>
      <c r="AR28" s="39"/>
      <c r="AS28" s="40">
        <f t="shared" si="12"/>
        <v>0</v>
      </c>
      <c r="AT28" s="39">
        <f t="shared" si="13"/>
        <v>16.34</v>
      </c>
      <c r="AU28" s="42"/>
      <c r="AV28" s="42"/>
      <c r="AW28" s="40">
        <f t="shared" si="19"/>
        <v>0</v>
      </c>
      <c r="AX28" s="42"/>
      <c r="AY28" s="42"/>
      <c r="AZ28" s="42"/>
      <c r="BA28" s="42"/>
      <c r="BB28" s="120">
        <f t="shared" si="20"/>
        <v>0</v>
      </c>
      <c r="BC28" s="41">
        <f t="shared" si="21"/>
        <v>0</v>
      </c>
      <c r="BD28" s="42"/>
      <c r="BE28" s="121">
        <f t="shared" si="22"/>
        <v>0</v>
      </c>
    </row>
    <row r="29" spans="1:57" ht="12.75">
      <c r="A29" s="39"/>
      <c r="B29" s="39"/>
      <c r="C29" s="39"/>
      <c r="D29" s="39"/>
      <c r="E29" s="39"/>
      <c r="F29" s="120">
        <f t="shared" si="14"/>
        <v>0</v>
      </c>
      <c r="G29" s="40">
        <f t="shared" si="15"/>
        <v>0</v>
      </c>
      <c r="H29" s="75">
        <f>IF(ISERROR(VLOOKUP('Obrazec 1'!$B29,'Šifrant Poklicev'!$B$2:$D$4,3,FALSE)),0,VLOOKUP('Obrazec 1'!$B29,'Šifrant Poklicev'!$B$2:$D$4,3,FALSE))</f>
        <v>0</v>
      </c>
      <c r="I29" s="39"/>
      <c r="J29" s="40">
        <f t="shared" si="16"/>
        <v>0</v>
      </c>
      <c r="K29" s="41">
        <f t="shared" si="17"/>
        <v>0</v>
      </c>
      <c r="L29" s="42"/>
      <c r="M29" s="42"/>
      <c r="N29" s="40">
        <f t="shared" si="0"/>
        <v>0</v>
      </c>
      <c r="O29" s="39"/>
      <c r="P29" s="40">
        <f t="shared" si="1"/>
        <v>0</v>
      </c>
      <c r="Q29" s="99"/>
      <c r="R29" s="39"/>
      <c r="S29" s="40">
        <f t="shared" si="2"/>
        <v>0</v>
      </c>
      <c r="T29" s="39"/>
      <c r="U29" s="120">
        <f t="shared" si="3"/>
        <v>0</v>
      </c>
      <c r="V29" s="40">
        <f t="shared" si="4"/>
        <v>0</v>
      </c>
      <c r="W29" s="39"/>
      <c r="X29" s="40">
        <f t="shared" si="23"/>
        <v>0</v>
      </c>
      <c r="Y29" s="40"/>
      <c r="Z29" s="40"/>
      <c r="AA29" s="40">
        <f t="shared" si="18"/>
        <v>0</v>
      </c>
      <c r="AB29" s="40"/>
      <c r="AC29" s="40"/>
      <c r="AD29" s="40">
        <f t="shared" si="5"/>
        <v>0</v>
      </c>
      <c r="AE29" s="39"/>
      <c r="AF29" s="40">
        <f t="shared" si="6"/>
        <v>0</v>
      </c>
      <c r="AG29" s="39"/>
      <c r="AH29" s="40">
        <f t="shared" si="7"/>
        <v>0</v>
      </c>
      <c r="AI29" s="39"/>
      <c r="AJ29" s="40">
        <f t="shared" si="8"/>
        <v>0</v>
      </c>
      <c r="AK29" s="39"/>
      <c r="AL29" s="40">
        <f t="shared" si="9"/>
        <v>0</v>
      </c>
      <c r="AM29" s="39"/>
      <c r="AN29" s="40">
        <f t="shared" si="10"/>
        <v>0</v>
      </c>
      <c r="AO29" s="39"/>
      <c r="AP29" s="40">
        <f t="shared" si="11"/>
        <v>0</v>
      </c>
      <c r="AQ29" s="39"/>
      <c r="AR29" s="39"/>
      <c r="AS29" s="40">
        <f t="shared" si="12"/>
        <v>0</v>
      </c>
      <c r="AT29" s="39">
        <f t="shared" si="13"/>
        <v>16.34</v>
      </c>
      <c r="AU29" s="42"/>
      <c r="AV29" s="42"/>
      <c r="AW29" s="40">
        <f t="shared" si="19"/>
        <v>0</v>
      </c>
      <c r="AX29" s="42"/>
      <c r="AY29" s="42"/>
      <c r="AZ29" s="42"/>
      <c r="BA29" s="42"/>
      <c r="BB29" s="120">
        <f t="shared" si="20"/>
        <v>0</v>
      </c>
      <c r="BC29" s="41">
        <f t="shared" si="21"/>
        <v>0</v>
      </c>
      <c r="BD29" s="42"/>
      <c r="BE29" s="121">
        <f t="shared" si="22"/>
        <v>0</v>
      </c>
    </row>
    <row r="30" spans="1:57" ht="12.75">
      <c r="A30" s="39"/>
      <c r="B30" s="39"/>
      <c r="C30" s="39"/>
      <c r="D30" s="39"/>
      <c r="E30" s="39"/>
      <c r="F30" s="120">
        <f t="shared" si="14"/>
        <v>0</v>
      </c>
      <c r="G30" s="40">
        <f t="shared" si="15"/>
        <v>0</v>
      </c>
      <c r="H30" s="75">
        <f>IF(ISERROR(VLOOKUP('Obrazec 1'!$B30,'Šifrant Poklicev'!$B$2:$D$4,3,FALSE)),0,VLOOKUP('Obrazec 1'!$B30,'Šifrant Poklicev'!$B$2:$D$4,3,FALSE))</f>
        <v>0</v>
      </c>
      <c r="I30" s="39"/>
      <c r="J30" s="40">
        <f t="shared" si="16"/>
        <v>0</v>
      </c>
      <c r="K30" s="41">
        <f t="shared" si="17"/>
        <v>0</v>
      </c>
      <c r="L30" s="42"/>
      <c r="M30" s="42"/>
      <c r="N30" s="40">
        <f t="shared" si="0"/>
        <v>0</v>
      </c>
      <c r="O30" s="39"/>
      <c r="P30" s="40">
        <f t="shared" si="1"/>
        <v>0</v>
      </c>
      <c r="Q30" s="99"/>
      <c r="R30" s="39"/>
      <c r="S30" s="40">
        <f t="shared" si="2"/>
        <v>0</v>
      </c>
      <c r="T30" s="39"/>
      <c r="U30" s="120">
        <f t="shared" si="3"/>
        <v>0</v>
      </c>
      <c r="V30" s="40">
        <f t="shared" si="4"/>
        <v>0</v>
      </c>
      <c r="W30" s="39"/>
      <c r="X30" s="40">
        <f t="shared" si="23"/>
        <v>0</v>
      </c>
      <c r="Y30" s="40"/>
      <c r="Z30" s="40"/>
      <c r="AA30" s="40">
        <f t="shared" si="18"/>
        <v>0</v>
      </c>
      <c r="AB30" s="40"/>
      <c r="AC30" s="40"/>
      <c r="AD30" s="40">
        <f t="shared" si="5"/>
        <v>0</v>
      </c>
      <c r="AE30" s="39"/>
      <c r="AF30" s="40">
        <f t="shared" si="6"/>
        <v>0</v>
      </c>
      <c r="AG30" s="39"/>
      <c r="AH30" s="40">
        <f t="shared" si="7"/>
        <v>0</v>
      </c>
      <c r="AI30" s="39"/>
      <c r="AJ30" s="40">
        <f t="shared" si="8"/>
        <v>0</v>
      </c>
      <c r="AK30" s="39"/>
      <c r="AL30" s="40">
        <f t="shared" si="9"/>
        <v>0</v>
      </c>
      <c r="AM30" s="39"/>
      <c r="AN30" s="40">
        <f t="shared" si="10"/>
        <v>0</v>
      </c>
      <c r="AO30" s="39"/>
      <c r="AP30" s="40">
        <f t="shared" si="11"/>
        <v>0</v>
      </c>
      <c r="AQ30" s="39"/>
      <c r="AR30" s="39"/>
      <c r="AS30" s="40">
        <f t="shared" si="12"/>
        <v>0</v>
      </c>
      <c r="AT30" s="39">
        <f t="shared" si="13"/>
        <v>16.34</v>
      </c>
      <c r="AU30" s="42"/>
      <c r="AV30" s="42"/>
      <c r="AW30" s="40">
        <f t="shared" si="19"/>
        <v>0</v>
      </c>
      <c r="AX30" s="42"/>
      <c r="AY30" s="42"/>
      <c r="AZ30" s="42"/>
      <c r="BA30" s="42"/>
      <c r="BB30" s="120">
        <f t="shared" si="20"/>
        <v>0</v>
      </c>
      <c r="BC30" s="41">
        <f t="shared" si="21"/>
        <v>0</v>
      </c>
      <c r="BD30" s="42"/>
      <c r="BE30" s="121">
        <f t="shared" si="22"/>
        <v>0</v>
      </c>
    </row>
    <row r="31" spans="1:57" ht="12.75">
      <c r="A31" s="39"/>
      <c r="B31" s="39"/>
      <c r="C31" s="39"/>
      <c r="D31" s="39"/>
      <c r="E31" s="39"/>
      <c r="F31" s="120">
        <f t="shared" si="14"/>
        <v>0</v>
      </c>
      <c r="G31" s="40">
        <f t="shared" si="15"/>
        <v>0</v>
      </c>
      <c r="H31" s="75">
        <f>IF(ISERROR(VLOOKUP('Obrazec 1'!$B31,'Šifrant Poklicev'!$B$2:$D$4,3,FALSE)),0,VLOOKUP('Obrazec 1'!$B31,'Šifrant Poklicev'!$B$2:$D$4,3,FALSE))</f>
        <v>0</v>
      </c>
      <c r="I31" s="39"/>
      <c r="J31" s="40">
        <f t="shared" si="16"/>
        <v>0</v>
      </c>
      <c r="K31" s="41">
        <f t="shared" si="17"/>
        <v>0</v>
      </c>
      <c r="L31" s="42"/>
      <c r="M31" s="42"/>
      <c r="N31" s="40">
        <f t="shared" si="0"/>
        <v>0</v>
      </c>
      <c r="O31" s="39"/>
      <c r="P31" s="40">
        <f t="shared" si="1"/>
        <v>0</v>
      </c>
      <c r="Q31" s="99"/>
      <c r="R31" s="39"/>
      <c r="S31" s="40">
        <f t="shared" si="2"/>
        <v>0</v>
      </c>
      <c r="T31" s="39"/>
      <c r="U31" s="120">
        <f t="shared" si="3"/>
        <v>0</v>
      </c>
      <c r="V31" s="40">
        <f t="shared" si="4"/>
        <v>0</v>
      </c>
      <c r="W31" s="39"/>
      <c r="X31" s="40">
        <f t="shared" si="23"/>
        <v>0</v>
      </c>
      <c r="Y31" s="40"/>
      <c r="Z31" s="40"/>
      <c r="AA31" s="40">
        <f t="shared" si="18"/>
        <v>0</v>
      </c>
      <c r="AB31" s="40"/>
      <c r="AC31" s="40"/>
      <c r="AD31" s="40">
        <f t="shared" si="5"/>
        <v>0</v>
      </c>
      <c r="AE31" s="39"/>
      <c r="AF31" s="40">
        <f t="shared" si="6"/>
        <v>0</v>
      </c>
      <c r="AG31" s="39"/>
      <c r="AH31" s="40">
        <f t="shared" si="7"/>
        <v>0</v>
      </c>
      <c r="AI31" s="39"/>
      <c r="AJ31" s="40">
        <f t="shared" si="8"/>
        <v>0</v>
      </c>
      <c r="AK31" s="39"/>
      <c r="AL31" s="40">
        <f t="shared" si="9"/>
        <v>0</v>
      </c>
      <c r="AM31" s="39"/>
      <c r="AN31" s="40">
        <f t="shared" si="10"/>
        <v>0</v>
      </c>
      <c r="AO31" s="39"/>
      <c r="AP31" s="40">
        <f t="shared" si="11"/>
        <v>0</v>
      </c>
      <c r="AQ31" s="39"/>
      <c r="AR31" s="39"/>
      <c r="AS31" s="40">
        <f t="shared" si="12"/>
        <v>0</v>
      </c>
      <c r="AT31" s="39">
        <f t="shared" si="13"/>
        <v>16.34</v>
      </c>
      <c r="AU31" s="42"/>
      <c r="AV31" s="42"/>
      <c r="AW31" s="40">
        <f t="shared" si="19"/>
        <v>0</v>
      </c>
      <c r="AX31" s="42"/>
      <c r="AY31" s="42"/>
      <c r="AZ31" s="42"/>
      <c r="BA31" s="42"/>
      <c r="BB31" s="120">
        <f t="shared" si="20"/>
        <v>0</v>
      </c>
      <c r="BC31" s="41">
        <f t="shared" si="21"/>
        <v>0</v>
      </c>
      <c r="BD31" s="42"/>
      <c r="BE31" s="121">
        <f t="shared" si="22"/>
        <v>0</v>
      </c>
    </row>
    <row r="32" spans="1:57" ht="12.75">
      <c r="A32" s="39"/>
      <c r="B32" s="39"/>
      <c r="C32" s="39"/>
      <c r="D32" s="39"/>
      <c r="E32" s="39"/>
      <c r="F32" s="120">
        <f t="shared" si="14"/>
        <v>0</v>
      </c>
      <c r="G32" s="40">
        <f t="shared" si="15"/>
        <v>0</v>
      </c>
      <c r="H32" s="75">
        <f>IF(ISERROR(VLOOKUP('Obrazec 1'!$B32,'Šifrant Poklicev'!$B$2:$D$4,3,FALSE)),0,VLOOKUP('Obrazec 1'!$B32,'Šifrant Poklicev'!$B$2:$D$4,3,FALSE))</f>
        <v>0</v>
      </c>
      <c r="I32" s="39"/>
      <c r="J32" s="40">
        <f>N32+P32+S32</f>
        <v>0</v>
      </c>
      <c r="K32" s="41">
        <f>O32+R32+T32</f>
        <v>0</v>
      </c>
      <c r="L32" s="42"/>
      <c r="M32" s="42"/>
      <c r="N32" s="40">
        <f t="shared" si="0"/>
        <v>0</v>
      </c>
      <c r="O32" s="39"/>
      <c r="P32" s="40">
        <f t="shared" si="1"/>
        <v>0</v>
      </c>
      <c r="Q32" s="99"/>
      <c r="R32" s="39"/>
      <c r="S32" s="40">
        <f t="shared" si="2"/>
        <v>0</v>
      </c>
      <c r="T32" s="39"/>
      <c r="U32" s="120">
        <f t="shared" si="3"/>
        <v>0</v>
      </c>
      <c r="V32" s="40">
        <f t="shared" si="4"/>
        <v>0</v>
      </c>
      <c r="W32" s="39"/>
      <c r="X32" s="40">
        <f t="shared" si="23"/>
        <v>0</v>
      </c>
      <c r="Y32" s="40"/>
      <c r="Z32" s="40"/>
      <c r="AA32" s="40">
        <f t="shared" si="18"/>
        <v>0</v>
      </c>
      <c r="AB32" s="40"/>
      <c r="AC32" s="40"/>
      <c r="AD32" s="40">
        <f t="shared" si="5"/>
        <v>0</v>
      </c>
      <c r="AE32" s="39"/>
      <c r="AF32" s="40">
        <f t="shared" si="6"/>
        <v>0</v>
      </c>
      <c r="AG32" s="39"/>
      <c r="AH32" s="40">
        <f t="shared" si="7"/>
        <v>0</v>
      </c>
      <c r="AI32" s="39"/>
      <c r="AJ32" s="40">
        <f t="shared" si="8"/>
        <v>0</v>
      </c>
      <c r="AK32" s="39"/>
      <c r="AL32" s="40">
        <f t="shared" si="9"/>
        <v>0</v>
      </c>
      <c r="AM32" s="39"/>
      <c r="AN32" s="40">
        <f t="shared" si="10"/>
        <v>0</v>
      </c>
      <c r="AO32" s="39"/>
      <c r="AP32" s="40">
        <f t="shared" si="11"/>
        <v>0</v>
      </c>
      <c r="AQ32" s="39"/>
      <c r="AR32" s="39"/>
      <c r="AS32" s="40">
        <f t="shared" si="12"/>
        <v>0</v>
      </c>
      <c r="AT32" s="39">
        <f t="shared" si="13"/>
        <v>16.34</v>
      </c>
      <c r="AU32" s="42"/>
      <c r="AV32" s="42"/>
      <c r="AW32" s="40">
        <f>AX32+AY32</f>
        <v>0</v>
      </c>
      <c r="AX32" s="42"/>
      <c r="AY32" s="42"/>
      <c r="AZ32" s="42"/>
      <c r="BA32" s="42"/>
      <c r="BB32" s="120">
        <f t="shared" si="20"/>
        <v>0</v>
      </c>
      <c r="BC32" s="41">
        <f>I32+K32</f>
        <v>0</v>
      </c>
      <c r="BD32" s="42"/>
      <c r="BE32" s="121">
        <f>BB32+BD32</f>
        <v>0</v>
      </c>
    </row>
    <row r="33" spans="1:57" ht="12.75">
      <c r="A33" s="39"/>
      <c r="B33" s="39"/>
      <c r="C33" s="39"/>
      <c r="D33" s="39"/>
      <c r="E33" s="39"/>
      <c r="F33" s="120">
        <f t="shared" si="14"/>
        <v>0</v>
      </c>
      <c r="G33" s="40">
        <f t="shared" si="15"/>
        <v>0</v>
      </c>
      <c r="H33" s="75">
        <f>IF(ISERROR(VLOOKUP('Obrazec 1'!$B33,'Šifrant Poklicev'!$B$2:$D$4,3,FALSE)),0,VLOOKUP('Obrazec 1'!$B33,'Šifrant Poklicev'!$B$2:$D$4,3,FALSE))</f>
        <v>0</v>
      </c>
      <c r="I33" s="39"/>
      <c r="J33" s="40">
        <f>N33+P33+S33</f>
        <v>0</v>
      </c>
      <c r="K33" s="41">
        <f>O33+R33+T33</f>
        <v>0</v>
      </c>
      <c r="L33" s="42"/>
      <c r="M33" s="42"/>
      <c r="N33" s="40">
        <f t="shared" si="0"/>
        <v>0</v>
      </c>
      <c r="O33" s="39"/>
      <c r="P33" s="40">
        <f t="shared" si="1"/>
        <v>0</v>
      </c>
      <c r="Q33" s="99"/>
      <c r="R33" s="39"/>
      <c r="S33" s="40">
        <f t="shared" si="2"/>
        <v>0</v>
      </c>
      <c r="T33" s="39"/>
      <c r="U33" s="120">
        <f t="shared" si="3"/>
        <v>0</v>
      </c>
      <c r="V33" s="40">
        <f t="shared" si="4"/>
        <v>0</v>
      </c>
      <c r="W33" s="39"/>
      <c r="X33" s="40">
        <f t="shared" si="23"/>
        <v>0</v>
      </c>
      <c r="Y33" s="40"/>
      <c r="Z33" s="40"/>
      <c r="AA33" s="40">
        <f t="shared" si="18"/>
        <v>0</v>
      </c>
      <c r="AB33" s="40"/>
      <c r="AC33" s="40"/>
      <c r="AD33" s="40">
        <f t="shared" si="5"/>
        <v>0</v>
      </c>
      <c r="AE33" s="39"/>
      <c r="AF33" s="40">
        <f t="shared" si="6"/>
        <v>0</v>
      </c>
      <c r="AG33" s="39"/>
      <c r="AH33" s="40">
        <f t="shared" si="7"/>
        <v>0</v>
      </c>
      <c r="AI33" s="39"/>
      <c r="AJ33" s="40">
        <f t="shared" si="8"/>
        <v>0</v>
      </c>
      <c r="AK33" s="39"/>
      <c r="AL33" s="40">
        <f t="shared" si="9"/>
        <v>0</v>
      </c>
      <c r="AM33" s="39"/>
      <c r="AN33" s="40">
        <f t="shared" si="10"/>
        <v>0</v>
      </c>
      <c r="AO33" s="39"/>
      <c r="AP33" s="40">
        <f t="shared" si="11"/>
        <v>0</v>
      </c>
      <c r="AQ33" s="39"/>
      <c r="AR33" s="39"/>
      <c r="AS33" s="40">
        <f t="shared" si="12"/>
        <v>0</v>
      </c>
      <c r="AT33" s="39">
        <f t="shared" si="13"/>
        <v>16.34</v>
      </c>
      <c r="AU33" s="42"/>
      <c r="AV33" s="42"/>
      <c r="AW33" s="40">
        <f>AX33+AY33</f>
        <v>0</v>
      </c>
      <c r="AX33" s="42"/>
      <c r="AY33" s="42"/>
      <c r="AZ33" s="42"/>
      <c r="BA33" s="42"/>
      <c r="BB33" s="120">
        <f t="shared" si="20"/>
        <v>0</v>
      </c>
      <c r="BC33" s="41">
        <f>I33+K33</f>
        <v>0</v>
      </c>
      <c r="BD33" s="42"/>
      <c r="BE33" s="121">
        <f>BB33+BD33</f>
        <v>0</v>
      </c>
    </row>
    <row r="34" spans="1:57" ht="12.75">
      <c r="A34" s="39"/>
      <c r="B34" s="39"/>
      <c r="C34" s="39"/>
      <c r="D34" s="39"/>
      <c r="E34" s="39"/>
      <c r="F34" s="120">
        <f t="shared" si="14"/>
        <v>0</v>
      </c>
      <c r="G34" s="40">
        <f t="shared" si="15"/>
        <v>0</v>
      </c>
      <c r="H34" s="75">
        <f>IF(ISERROR(VLOOKUP('Obrazec 1'!$B34,'Šifrant Poklicev'!$B$2:$D$4,3,FALSE)),0,VLOOKUP('Obrazec 1'!$B34,'Šifrant Poklicev'!$B$2:$D$4,3,FALSE))</f>
        <v>0</v>
      </c>
      <c r="I34" s="39"/>
      <c r="J34" s="40">
        <f>N34+P34+S34</f>
        <v>0</v>
      </c>
      <c r="K34" s="41">
        <f>O34+R34+T34</f>
        <v>0</v>
      </c>
      <c r="L34" s="42"/>
      <c r="M34" s="42"/>
      <c r="N34" s="40">
        <f t="shared" si="0"/>
        <v>0</v>
      </c>
      <c r="O34" s="39"/>
      <c r="P34" s="40">
        <f t="shared" si="1"/>
        <v>0</v>
      </c>
      <c r="Q34" s="99"/>
      <c r="R34" s="39"/>
      <c r="S34" s="40">
        <f t="shared" si="2"/>
        <v>0</v>
      </c>
      <c r="T34" s="39"/>
      <c r="U34" s="120">
        <f t="shared" si="3"/>
        <v>0</v>
      </c>
      <c r="V34" s="40">
        <f t="shared" si="4"/>
        <v>0</v>
      </c>
      <c r="W34" s="39"/>
      <c r="X34" s="40">
        <f t="shared" si="23"/>
        <v>0</v>
      </c>
      <c r="Y34" s="40"/>
      <c r="Z34" s="40"/>
      <c r="AA34" s="40">
        <f t="shared" si="18"/>
        <v>0</v>
      </c>
      <c r="AB34" s="40"/>
      <c r="AC34" s="40"/>
      <c r="AD34" s="40">
        <f t="shared" si="5"/>
        <v>0</v>
      </c>
      <c r="AE34" s="39"/>
      <c r="AF34" s="40">
        <f t="shared" si="6"/>
        <v>0</v>
      </c>
      <c r="AG34" s="39"/>
      <c r="AH34" s="40">
        <f t="shared" si="7"/>
        <v>0</v>
      </c>
      <c r="AI34" s="39"/>
      <c r="AJ34" s="40">
        <f t="shared" si="8"/>
        <v>0</v>
      </c>
      <c r="AK34" s="39"/>
      <c r="AL34" s="40">
        <f t="shared" si="9"/>
        <v>0</v>
      </c>
      <c r="AM34" s="39"/>
      <c r="AN34" s="40">
        <f t="shared" si="10"/>
        <v>0</v>
      </c>
      <c r="AO34" s="39"/>
      <c r="AP34" s="40">
        <f t="shared" si="11"/>
        <v>0</v>
      </c>
      <c r="AQ34" s="39"/>
      <c r="AR34" s="39"/>
      <c r="AS34" s="40">
        <f t="shared" si="12"/>
        <v>0</v>
      </c>
      <c r="AT34" s="39">
        <f t="shared" si="13"/>
        <v>16.34</v>
      </c>
      <c r="AU34" s="42"/>
      <c r="AV34" s="42"/>
      <c r="AW34" s="40">
        <f>AX34+AY34</f>
        <v>0</v>
      </c>
      <c r="AX34" s="42"/>
      <c r="AY34" s="42"/>
      <c r="AZ34" s="42"/>
      <c r="BA34" s="42"/>
      <c r="BB34" s="120">
        <f t="shared" si="20"/>
        <v>0</v>
      </c>
      <c r="BC34" s="41">
        <f>I34+K34</f>
        <v>0</v>
      </c>
      <c r="BD34" s="42"/>
      <c r="BE34" s="121">
        <f>BB34+BD34</f>
        <v>0</v>
      </c>
    </row>
    <row r="35" spans="1:57" ht="12.75">
      <c r="A35" s="39"/>
      <c r="B35" s="39"/>
      <c r="C35" s="39"/>
      <c r="D35" s="39"/>
      <c r="E35" s="39"/>
      <c r="F35" s="120">
        <f t="shared" si="14"/>
        <v>0</v>
      </c>
      <c r="G35" s="40">
        <f t="shared" si="15"/>
        <v>0</v>
      </c>
      <c r="H35" s="75">
        <f>IF(ISERROR(VLOOKUP('Obrazec 1'!$B35,'Šifrant Poklicev'!$B$2:$D$4,3,FALSE)),0,VLOOKUP('Obrazec 1'!$B35,'Šifrant Poklicev'!$B$2:$D$4,3,FALSE))</f>
        <v>0</v>
      </c>
      <c r="I35" s="39"/>
      <c r="J35" s="40">
        <f t="shared" si="16"/>
        <v>0</v>
      </c>
      <c r="K35" s="41">
        <f t="shared" si="17"/>
        <v>0</v>
      </c>
      <c r="L35" s="42"/>
      <c r="M35" s="42"/>
      <c r="N35" s="40">
        <f t="shared" si="0"/>
        <v>0</v>
      </c>
      <c r="O35" s="39"/>
      <c r="P35" s="40">
        <f t="shared" si="1"/>
        <v>0</v>
      </c>
      <c r="Q35" s="99"/>
      <c r="R35" s="39"/>
      <c r="S35" s="40">
        <f t="shared" si="2"/>
        <v>0</v>
      </c>
      <c r="T35" s="39"/>
      <c r="U35" s="120">
        <f t="shared" si="3"/>
        <v>0</v>
      </c>
      <c r="V35" s="40">
        <f t="shared" si="4"/>
        <v>0</v>
      </c>
      <c r="W35" s="39"/>
      <c r="X35" s="40">
        <f t="shared" si="23"/>
        <v>0</v>
      </c>
      <c r="Y35" s="40"/>
      <c r="Z35" s="40"/>
      <c r="AA35" s="40">
        <f t="shared" si="18"/>
        <v>0</v>
      </c>
      <c r="AB35" s="40"/>
      <c r="AC35" s="40"/>
      <c r="AD35" s="40">
        <f t="shared" si="5"/>
        <v>0</v>
      </c>
      <c r="AE35" s="39"/>
      <c r="AF35" s="40">
        <f t="shared" si="6"/>
        <v>0</v>
      </c>
      <c r="AG35" s="39"/>
      <c r="AH35" s="40">
        <f t="shared" si="7"/>
        <v>0</v>
      </c>
      <c r="AI35" s="39"/>
      <c r="AJ35" s="40">
        <f t="shared" si="8"/>
        <v>0</v>
      </c>
      <c r="AK35" s="39"/>
      <c r="AL35" s="40">
        <f t="shared" si="9"/>
        <v>0</v>
      </c>
      <c r="AM35" s="39"/>
      <c r="AN35" s="40">
        <f t="shared" si="10"/>
        <v>0</v>
      </c>
      <c r="AO35" s="39"/>
      <c r="AP35" s="40">
        <f t="shared" si="11"/>
        <v>0</v>
      </c>
      <c r="AQ35" s="39"/>
      <c r="AR35" s="39"/>
      <c r="AS35" s="40">
        <f t="shared" si="12"/>
        <v>0</v>
      </c>
      <c r="AT35" s="39">
        <f t="shared" si="13"/>
        <v>16.34</v>
      </c>
      <c r="AU35" s="42"/>
      <c r="AV35" s="42"/>
      <c r="AW35" s="40">
        <f t="shared" si="19"/>
        <v>0</v>
      </c>
      <c r="AX35" s="42"/>
      <c r="AY35" s="42"/>
      <c r="AZ35" s="42"/>
      <c r="BA35" s="42"/>
      <c r="BB35" s="120">
        <f t="shared" si="20"/>
        <v>0</v>
      </c>
      <c r="BC35" s="41">
        <f t="shared" si="21"/>
        <v>0</v>
      </c>
      <c r="BD35" s="42"/>
      <c r="BE35" s="121">
        <f t="shared" si="22"/>
        <v>0</v>
      </c>
    </row>
    <row r="36" spans="1:57" ht="13.5" thickBot="1">
      <c r="A36" s="43"/>
      <c r="B36" s="39"/>
      <c r="C36" s="109"/>
      <c r="D36" s="43"/>
      <c r="E36" s="43"/>
      <c r="F36" s="120">
        <f t="shared" si="14"/>
        <v>0</v>
      </c>
      <c r="G36" s="40">
        <f t="shared" si="15"/>
        <v>0</v>
      </c>
      <c r="H36" s="75">
        <f>IF(ISERROR(VLOOKUP('Obrazec 1'!$B36,'Šifrant Poklicev'!$B$2:$D$4,3,FALSE)),0,VLOOKUP('Obrazec 1'!$B36,'Šifrant Poklicev'!$B$2:$D$4,3,FALSE))</f>
        <v>0</v>
      </c>
      <c r="I36" s="43"/>
      <c r="J36" s="44">
        <f t="shared" si="16"/>
        <v>0</v>
      </c>
      <c r="K36" s="45">
        <f t="shared" si="17"/>
        <v>0</v>
      </c>
      <c r="L36" s="56"/>
      <c r="M36" s="56"/>
      <c r="N36" s="44">
        <f t="shared" si="0"/>
        <v>0</v>
      </c>
      <c r="O36" s="43"/>
      <c r="P36" s="44">
        <f t="shared" si="1"/>
        <v>0</v>
      </c>
      <c r="Q36" s="100"/>
      <c r="R36" s="43"/>
      <c r="S36" s="44">
        <f t="shared" si="2"/>
        <v>0</v>
      </c>
      <c r="T36" s="43"/>
      <c r="U36" s="120">
        <f t="shared" si="3"/>
        <v>0</v>
      </c>
      <c r="V36" s="40">
        <f t="shared" si="4"/>
        <v>0</v>
      </c>
      <c r="W36" s="43"/>
      <c r="X36" s="40">
        <f t="shared" si="23"/>
        <v>0</v>
      </c>
      <c r="Y36" s="40"/>
      <c r="Z36" s="44"/>
      <c r="AA36" s="40">
        <f t="shared" si="18"/>
        <v>0</v>
      </c>
      <c r="AB36" s="44"/>
      <c r="AC36" s="44"/>
      <c r="AD36" s="40">
        <f t="shared" si="5"/>
        <v>0</v>
      </c>
      <c r="AE36" s="43"/>
      <c r="AF36" s="40">
        <f t="shared" si="6"/>
        <v>0</v>
      </c>
      <c r="AG36" s="43"/>
      <c r="AH36" s="40">
        <f t="shared" si="7"/>
        <v>0</v>
      </c>
      <c r="AI36" s="43"/>
      <c r="AJ36" s="40">
        <f t="shared" si="8"/>
        <v>0</v>
      </c>
      <c r="AK36" s="43"/>
      <c r="AL36" s="40">
        <f t="shared" si="9"/>
        <v>0</v>
      </c>
      <c r="AM36" s="43"/>
      <c r="AN36" s="40">
        <f t="shared" si="10"/>
        <v>0</v>
      </c>
      <c r="AO36" s="43"/>
      <c r="AP36" s="40">
        <f t="shared" si="11"/>
        <v>0</v>
      </c>
      <c r="AQ36" s="43"/>
      <c r="AR36" s="43"/>
      <c r="AS36" s="44">
        <f t="shared" si="12"/>
        <v>0</v>
      </c>
      <c r="AT36" s="39">
        <f t="shared" si="13"/>
        <v>16.34</v>
      </c>
      <c r="AU36" s="56"/>
      <c r="AV36" s="56"/>
      <c r="AW36" s="44">
        <f t="shared" si="19"/>
        <v>0</v>
      </c>
      <c r="AX36" s="56"/>
      <c r="AY36" s="56"/>
      <c r="AZ36" s="56"/>
      <c r="BA36" s="56"/>
      <c r="BB36" s="120">
        <f t="shared" si="20"/>
        <v>0</v>
      </c>
      <c r="BC36" s="45">
        <f t="shared" si="21"/>
        <v>0</v>
      </c>
      <c r="BD36" s="56"/>
      <c r="BE36" s="122">
        <f t="shared" si="22"/>
        <v>0</v>
      </c>
    </row>
    <row r="37" spans="1:57" s="13" customFormat="1" ht="13.5" thickTop="1">
      <c r="A37" s="31"/>
      <c r="B37" s="31" t="s">
        <v>34</v>
      </c>
      <c r="C37" s="31"/>
      <c r="D37" s="31"/>
      <c r="E37" s="31"/>
      <c r="F37" s="32">
        <f>SUM(F7:F36)</f>
        <v>0</v>
      </c>
      <c r="G37" s="32">
        <f>SUM(G7:G36)</f>
        <v>0</v>
      </c>
      <c r="H37" s="33"/>
      <c r="I37" s="34">
        <f aca="true" t="shared" si="24" ref="I37:V37">SUM(I7:I36)</f>
        <v>0</v>
      </c>
      <c r="J37" s="32">
        <f t="shared" si="24"/>
        <v>0</v>
      </c>
      <c r="K37" s="32">
        <f t="shared" si="24"/>
        <v>0</v>
      </c>
      <c r="L37" s="34">
        <f t="shared" si="24"/>
        <v>0</v>
      </c>
      <c r="M37" s="34"/>
      <c r="N37" s="32">
        <f t="shared" si="24"/>
        <v>0</v>
      </c>
      <c r="O37" s="34">
        <f t="shared" si="24"/>
        <v>0</v>
      </c>
      <c r="P37" s="32">
        <f t="shared" si="24"/>
        <v>0</v>
      </c>
      <c r="Q37" s="34"/>
      <c r="R37" s="34">
        <f t="shared" si="24"/>
        <v>0</v>
      </c>
      <c r="S37" s="32">
        <f t="shared" si="24"/>
        <v>0</v>
      </c>
      <c r="T37" s="34">
        <f t="shared" si="24"/>
        <v>0</v>
      </c>
      <c r="U37" s="32">
        <f t="shared" si="24"/>
        <v>0</v>
      </c>
      <c r="V37" s="32">
        <f t="shared" si="24"/>
        <v>0</v>
      </c>
      <c r="W37" s="31"/>
      <c r="X37" s="32">
        <f>SUM(X7:X36)</f>
        <v>0</v>
      </c>
      <c r="Y37" s="32"/>
      <c r="Z37" s="32"/>
      <c r="AA37" s="32">
        <f>SUM(AA7:AA36)</f>
        <v>0</v>
      </c>
      <c r="AB37" s="32"/>
      <c r="AC37" s="32"/>
      <c r="AD37" s="32">
        <f aca="true" t="shared" si="25" ref="AD37:AS37">SUM(AD7:AD36)</f>
        <v>0</v>
      </c>
      <c r="AE37" s="34">
        <f t="shared" si="25"/>
        <v>0</v>
      </c>
      <c r="AF37" s="34"/>
      <c r="AG37" s="34"/>
      <c r="AH37" s="32">
        <f t="shared" si="25"/>
        <v>0</v>
      </c>
      <c r="AI37" s="34">
        <f t="shared" si="25"/>
        <v>0</v>
      </c>
      <c r="AJ37" s="32">
        <f>SUM(AJ7:AJ36)</f>
        <v>0</v>
      </c>
      <c r="AK37" s="34">
        <f t="shared" si="25"/>
        <v>0</v>
      </c>
      <c r="AL37" s="34">
        <f t="shared" si="25"/>
        <v>0</v>
      </c>
      <c r="AM37" s="34">
        <f t="shared" si="25"/>
        <v>0</v>
      </c>
      <c r="AN37" s="34">
        <f t="shared" si="25"/>
        <v>0</v>
      </c>
      <c r="AO37" s="34">
        <f t="shared" si="25"/>
        <v>0</v>
      </c>
      <c r="AP37" s="34">
        <f t="shared" si="25"/>
        <v>0</v>
      </c>
      <c r="AQ37" s="34">
        <f t="shared" si="25"/>
        <v>0</v>
      </c>
      <c r="AR37" s="34">
        <f t="shared" si="25"/>
        <v>0</v>
      </c>
      <c r="AS37" s="32">
        <f t="shared" si="25"/>
        <v>0</v>
      </c>
      <c r="AT37" s="31"/>
      <c r="AU37" s="34">
        <f>SUM(AU7:AU36)</f>
        <v>0</v>
      </c>
      <c r="AV37" s="34"/>
      <c r="AW37" s="32">
        <f aca="true" t="shared" si="26" ref="AW37:BE37">SUM(AW7:AW36)</f>
        <v>0</v>
      </c>
      <c r="AX37" s="34">
        <f t="shared" si="26"/>
        <v>0</v>
      </c>
      <c r="AY37" s="34">
        <f t="shared" si="26"/>
        <v>0</v>
      </c>
      <c r="AZ37" s="34">
        <f t="shared" si="26"/>
        <v>0</v>
      </c>
      <c r="BA37" s="34">
        <f>SUM(BA7:BA36)</f>
        <v>0</v>
      </c>
      <c r="BB37" s="32">
        <f t="shared" si="26"/>
        <v>0</v>
      </c>
      <c r="BC37" s="32"/>
      <c r="BD37" s="34">
        <f t="shared" si="26"/>
        <v>0</v>
      </c>
      <c r="BE37" s="35">
        <f t="shared" si="26"/>
        <v>0</v>
      </c>
    </row>
    <row r="38" spans="1:3" ht="12.75">
      <c r="A38" s="12"/>
      <c r="B38" s="12"/>
      <c r="C38" s="12"/>
    </row>
    <row r="39" spans="1:22" ht="12.75">
      <c r="A39" s="37" t="s">
        <v>37</v>
      </c>
      <c r="B39" s="30"/>
      <c r="C39" s="30"/>
      <c r="V39" s="88"/>
    </row>
    <row r="40" spans="1:3" ht="12.75">
      <c r="A40" s="37" t="s">
        <v>38</v>
      </c>
      <c r="B40" s="30"/>
      <c r="C40" s="30"/>
    </row>
    <row r="41" ht="12.75">
      <c r="A41" s="37" t="s">
        <v>43</v>
      </c>
    </row>
    <row r="42" ht="12.75">
      <c r="A42" s="37"/>
    </row>
    <row r="43" ht="12.75">
      <c r="A43" s="37" t="s">
        <v>46</v>
      </c>
    </row>
    <row r="44" spans="1:3" ht="12.75">
      <c r="A44" s="12"/>
      <c r="B44" s="12"/>
      <c r="C44" s="12"/>
    </row>
    <row r="45" ht="12.75">
      <c r="A45" s="37" t="s">
        <v>45</v>
      </c>
    </row>
    <row r="46" ht="12.75">
      <c r="A46" s="37" t="s">
        <v>44</v>
      </c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</sheetData>
  <sheetProtection/>
  <dataValidations count="3">
    <dataValidation type="list" allowBlank="1" showInputMessage="1" showErrorMessage="1" sqref="Y7:Y36">
      <formula1>Ion_sev</formula1>
    </dataValidation>
    <dataValidation type="list" allowBlank="1" showInputMessage="1" showErrorMessage="1" sqref="AB7">
      <formula1>Citostat</formula1>
    </dataValidation>
    <dataValidation type="list" allowBlank="1" showInputMessage="1" showErrorMessage="1" sqref="B7:C36">
      <formula1>Poklici</formula1>
    </dataValidation>
  </dataValidations>
  <printOptions/>
  <pageMargins left="0.66" right="0.45" top="0.984251968503937" bottom="0.72" header="0" footer="0"/>
  <pageSetup horizontalDpi="600" verticalDpi="600" orientation="landscape" paperSize="9" scale="79" r:id="rId3"/>
  <headerFooter alignWithMargins="0">
    <oddFooter>&amp;CStran &amp;P od &amp;N</oddFooter>
  </headerFooter>
  <colBreaks count="3" manualBreakCount="3">
    <brk id="9" max="65535" man="1"/>
    <brk id="20" max="65535" man="1"/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2.75"/>
  <cols>
    <col min="1" max="1" width="4.125" style="0" customWidth="1"/>
    <col min="2" max="2" width="40.375" style="0" customWidth="1"/>
    <col min="3" max="3" width="10.00390625" style="24" customWidth="1"/>
    <col min="4" max="4" width="9.50390625" style="24" customWidth="1"/>
    <col min="5" max="6" width="9.875" style="24" customWidth="1"/>
    <col min="7" max="7" width="11.00390625" style="24" customWidth="1"/>
    <col min="8" max="8" width="9.375" style="24" customWidth="1"/>
    <col min="9" max="9" width="10.875" style="24" customWidth="1"/>
    <col min="10" max="10" width="9.375" style="24" customWidth="1"/>
    <col min="11" max="11" width="10.125" style="24" customWidth="1"/>
    <col min="12" max="13" width="6.625" style="24" customWidth="1"/>
    <col min="14" max="15" width="7.125" style="24" customWidth="1"/>
    <col min="16" max="17" width="7.375" style="24" customWidth="1"/>
    <col min="18" max="22" width="9.125" style="24" customWidth="1"/>
  </cols>
  <sheetData>
    <row r="1" spans="1:22" s="26" customFormat="1" ht="12.75">
      <c r="A1" s="27"/>
      <c r="B1" s="27" t="s">
        <v>27</v>
      </c>
      <c r="C1" s="110" t="s">
        <v>56</v>
      </c>
      <c r="D1" s="130">
        <v>43009</v>
      </c>
      <c r="E1" s="110"/>
      <c r="F1" s="125"/>
      <c r="G1" s="29"/>
      <c r="H1" s="111" t="s">
        <v>58</v>
      </c>
      <c r="I1" s="29"/>
      <c r="J1" s="111" t="s">
        <v>61</v>
      </c>
      <c r="K1" s="29"/>
      <c r="L1" s="111"/>
      <c r="M1" s="29"/>
      <c r="N1" s="28"/>
      <c r="O1" s="28"/>
      <c r="P1" s="28"/>
      <c r="Q1" s="28"/>
      <c r="R1" s="25"/>
      <c r="S1" s="25"/>
      <c r="T1" s="25"/>
      <c r="U1" s="25"/>
      <c r="V1" s="25"/>
    </row>
    <row r="2" spans="1:17" ht="12.75">
      <c r="A2" s="98">
        <v>2</v>
      </c>
      <c r="B2" s="98" t="s">
        <v>47</v>
      </c>
      <c r="C2" s="97">
        <v>15</v>
      </c>
      <c r="D2" s="127">
        <v>701.54</v>
      </c>
      <c r="E2" s="97"/>
      <c r="F2" s="97"/>
      <c r="G2" s="97"/>
      <c r="H2" s="97"/>
      <c r="I2" s="112">
        <v>1</v>
      </c>
      <c r="J2" s="97">
        <v>1</v>
      </c>
      <c r="K2" s="112">
        <v>1</v>
      </c>
      <c r="L2" s="97"/>
      <c r="M2" s="97"/>
      <c r="N2" s="97"/>
      <c r="O2" s="97"/>
      <c r="P2" s="97"/>
      <c r="Q2" s="97"/>
    </row>
    <row r="3" spans="1:17" ht="12.75">
      <c r="A3" s="98">
        <v>16</v>
      </c>
      <c r="B3" s="98" t="s">
        <v>32</v>
      </c>
      <c r="C3" s="97">
        <v>26</v>
      </c>
      <c r="D3" s="112">
        <v>1164.97</v>
      </c>
      <c r="E3" s="97"/>
      <c r="F3" s="97"/>
      <c r="G3" s="97"/>
      <c r="H3" s="97"/>
      <c r="I3" s="112">
        <v>1</v>
      </c>
      <c r="J3" s="97">
        <v>1</v>
      </c>
      <c r="K3" s="112">
        <v>0.5</v>
      </c>
      <c r="L3" s="97"/>
      <c r="M3" s="97"/>
      <c r="N3" s="97"/>
      <c r="O3" s="97"/>
      <c r="P3" s="97"/>
      <c r="Q3" s="97"/>
    </row>
    <row r="4" spans="1:17" ht="12.75">
      <c r="A4" s="98">
        <v>23</v>
      </c>
      <c r="B4" s="98" t="s">
        <v>48</v>
      </c>
      <c r="C4" s="97">
        <v>20</v>
      </c>
      <c r="D4" s="127"/>
      <c r="E4" s="97"/>
      <c r="F4" s="97"/>
      <c r="G4" s="97"/>
      <c r="H4" s="97"/>
      <c r="I4" s="112">
        <v>1</v>
      </c>
      <c r="J4" s="97">
        <v>1</v>
      </c>
      <c r="K4" s="97">
        <v>0.5</v>
      </c>
      <c r="L4" s="97"/>
      <c r="M4" s="97"/>
      <c r="N4" s="97"/>
      <c r="O4" s="97"/>
      <c r="P4" s="97"/>
      <c r="Q4" s="97"/>
    </row>
    <row r="5" spans="1:9" ht="12.75">
      <c r="A5" s="98"/>
      <c r="B5" s="98"/>
      <c r="C5" s="97"/>
      <c r="D5" s="97"/>
      <c r="E5" s="97"/>
      <c r="F5" s="97"/>
      <c r="G5" s="97"/>
      <c r="H5" s="97"/>
      <c r="I5" s="97"/>
    </row>
    <row r="6" spans="1:9" ht="12.75">
      <c r="A6" s="98"/>
      <c r="B6" s="98"/>
      <c r="C6" s="97"/>
      <c r="D6" s="97"/>
      <c r="E6" s="97"/>
      <c r="F6" s="97"/>
      <c r="G6" s="97"/>
      <c r="H6" s="97"/>
      <c r="I6" s="97"/>
    </row>
    <row r="7" ht="12.75"/>
    <row r="8" spans="7:12" ht="12.75">
      <c r="G8" s="117"/>
      <c r="H8" s="58"/>
      <c r="I8" s="58"/>
      <c r="J8" s="58" t="s">
        <v>35</v>
      </c>
      <c r="K8" s="58"/>
      <c r="L8" s="58" t="s">
        <v>40</v>
      </c>
    </row>
    <row r="9" spans="8:12" ht="12.75">
      <c r="H9" s="58"/>
      <c r="I9" s="58"/>
      <c r="J9" s="58"/>
      <c r="K9" s="58"/>
      <c r="L9" s="58"/>
    </row>
    <row r="10" spans="8:12" ht="12.75">
      <c r="H10" s="58"/>
      <c r="I10" s="58"/>
      <c r="J10" s="58">
        <v>0</v>
      </c>
      <c r="K10" s="58"/>
      <c r="L10" s="58">
        <v>0</v>
      </c>
    </row>
    <row r="11" spans="8:12" ht="12.75">
      <c r="H11" s="58"/>
      <c r="I11" s="58"/>
      <c r="J11" s="58">
        <v>0.63</v>
      </c>
      <c r="K11" s="58"/>
      <c r="L11" s="58">
        <v>3</v>
      </c>
    </row>
    <row r="12" spans="8:12" ht="12.75">
      <c r="H12" s="58">
        <v>0.035</v>
      </c>
      <c r="I12" s="58"/>
      <c r="J12" s="58"/>
      <c r="K12" s="58"/>
      <c r="L12" s="58"/>
    </row>
    <row r="13" spans="8:12" ht="12.75">
      <c r="H13" s="58">
        <v>0.049</v>
      </c>
      <c r="I13" s="58"/>
      <c r="J13" s="58"/>
      <c r="K13" s="58"/>
      <c r="L13" s="58"/>
    </row>
    <row r="14" spans="3:8" ht="12.75">
      <c r="C14" s="118" t="s">
        <v>75</v>
      </c>
      <c r="D14" s="118"/>
      <c r="E14" s="118"/>
      <c r="G14" s="118"/>
      <c r="H14" s="118"/>
    </row>
    <row r="15" spans="3:11" ht="54" customHeight="1">
      <c r="C15" s="119">
        <v>39692</v>
      </c>
      <c r="D15" s="119">
        <v>39814</v>
      </c>
      <c r="E15" s="126" t="s">
        <v>106</v>
      </c>
      <c r="F15" s="126" t="s">
        <v>107</v>
      </c>
      <c r="G15" s="126" t="s">
        <v>108</v>
      </c>
      <c r="H15" s="131" t="s">
        <v>110</v>
      </c>
      <c r="I15" s="131" t="s">
        <v>111</v>
      </c>
      <c r="J15" s="133" t="s">
        <v>112</v>
      </c>
      <c r="K15" s="133" t="s">
        <v>113</v>
      </c>
    </row>
    <row r="16" spans="2:11" ht="12.75">
      <c r="B16" t="s">
        <v>73</v>
      </c>
      <c r="C16" s="24">
        <v>673.46</v>
      </c>
      <c r="D16" s="24">
        <v>700.89</v>
      </c>
      <c r="E16" s="24">
        <v>702.29</v>
      </c>
      <c r="F16" s="128">
        <v>706.855</v>
      </c>
      <c r="G16" s="128">
        <v>710.74</v>
      </c>
      <c r="H16" s="132">
        <v>705.06</v>
      </c>
      <c r="I16" s="132">
        <v>701.54</v>
      </c>
      <c r="J16" s="24">
        <v>705.06</v>
      </c>
      <c r="K16" s="134">
        <v>762.6</v>
      </c>
    </row>
    <row r="17" spans="2:11" ht="12.75">
      <c r="B17" t="s">
        <v>74</v>
      </c>
      <c r="C17" s="24">
        <v>1121.35</v>
      </c>
      <c r="D17" s="24">
        <v>1167.02</v>
      </c>
      <c r="E17" s="24">
        <v>1169.3600000000001</v>
      </c>
      <c r="F17" s="128">
        <v>1176.965</v>
      </c>
      <c r="G17" s="128">
        <v>1163.965</v>
      </c>
      <c r="H17" s="132">
        <v>1173.9</v>
      </c>
      <c r="I17" s="132">
        <v>1164.97</v>
      </c>
      <c r="J17" s="134">
        <v>1173.99</v>
      </c>
      <c r="K17" s="134">
        <v>1173.99</v>
      </c>
    </row>
    <row r="18" spans="2:9" ht="12.75">
      <c r="B18" t="s">
        <v>48</v>
      </c>
      <c r="C18" s="24">
        <v>886.251</v>
      </c>
      <c r="D18" s="24">
        <v>922.31</v>
      </c>
      <c r="E18" s="24">
        <v>924.155</v>
      </c>
      <c r="F18" s="128">
        <v>930.165</v>
      </c>
      <c r="H18" s="129"/>
      <c r="I18" s="129"/>
    </row>
    <row r="24" spans="6:7" ht="12.75">
      <c r="F24" s="128"/>
      <c r="G24" s="128"/>
    </row>
    <row r="25" spans="6:7" ht="12.75">
      <c r="F25" s="128"/>
      <c r="G25" s="128"/>
    </row>
    <row r="26" spans="6:7" ht="12.75">
      <c r="F26" s="128"/>
      <c r="G26" s="128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</sheetData>
  <sheetProtection/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39" sqref="A39:A46"/>
    </sheetView>
  </sheetViews>
  <sheetFormatPr defaultColWidth="9.00390625" defaultRowHeight="12.75"/>
  <cols>
    <col min="1" max="1" width="24.00390625" style="0" bestFit="1" customWidth="1"/>
    <col min="2" max="2" width="18.50390625" style="0" bestFit="1" customWidth="1"/>
    <col min="3" max="3" width="14.625" style="0" bestFit="1" customWidth="1"/>
  </cols>
  <sheetData>
    <row r="1" spans="1:3" ht="12.75">
      <c r="A1" s="135" t="s">
        <v>116</v>
      </c>
      <c r="B1" s="12"/>
      <c r="C1" s="136"/>
    </row>
    <row r="2" spans="1:3" ht="12.75">
      <c r="A2" s="135"/>
      <c r="B2" s="12"/>
      <c r="C2" s="12"/>
    </row>
    <row r="3" spans="1:3" ht="12.75">
      <c r="A3" s="137" t="s">
        <v>117</v>
      </c>
      <c r="B3" s="138" t="s">
        <v>118</v>
      </c>
      <c r="C3" s="138" t="s">
        <v>119</v>
      </c>
    </row>
    <row r="4" spans="1:3" ht="12.75">
      <c r="A4" s="139"/>
      <c r="B4" s="140"/>
      <c r="C4" s="139"/>
    </row>
    <row r="5" spans="1:3" ht="12.75">
      <c r="A5" s="141"/>
      <c r="B5" s="142"/>
      <c r="C5" s="142"/>
    </row>
    <row r="6" spans="1:3" ht="12.75">
      <c r="A6" s="143">
        <v>1</v>
      </c>
      <c r="B6" s="144">
        <v>3</v>
      </c>
      <c r="C6" s="144">
        <v>4</v>
      </c>
    </row>
    <row r="7" spans="1:3" ht="12.75">
      <c r="A7" s="145"/>
      <c r="B7" s="146"/>
      <c r="C7" s="147"/>
    </row>
    <row r="8" spans="1:3" ht="12.75">
      <c r="A8" s="145"/>
      <c r="B8" s="146"/>
      <c r="C8" s="147"/>
    </row>
    <row r="9" spans="1:3" ht="12.75">
      <c r="A9" s="145"/>
      <c r="B9" s="146"/>
      <c r="C9" s="147"/>
    </row>
    <row r="10" spans="1:3" ht="12.75">
      <c r="A10" s="145"/>
      <c r="B10" s="146"/>
      <c r="C10" s="147"/>
    </row>
    <row r="11" spans="1:3" ht="12.75">
      <c r="A11" s="145"/>
      <c r="B11" s="146"/>
      <c r="C11" s="147"/>
    </row>
    <row r="12" spans="1:3" ht="12.75">
      <c r="A12" s="145"/>
      <c r="B12" s="146"/>
      <c r="C12" s="147"/>
    </row>
    <row r="13" spans="1:3" ht="12.75">
      <c r="A13" s="145"/>
      <c r="B13" s="146"/>
      <c r="C13" s="147"/>
    </row>
    <row r="14" spans="1:3" ht="12.75">
      <c r="A14" s="145"/>
      <c r="B14" s="146"/>
      <c r="C14" s="147"/>
    </row>
    <row r="15" spans="1:3" ht="12.75">
      <c r="A15" s="145"/>
      <c r="B15" s="146"/>
      <c r="C15" s="147"/>
    </row>
    <row r="16" spans="1:3" ht="12.75">
      <c r="A16" s="145"/>
      <c r="B16" s="146"/>
      <c r="C16" s="147"/>
    </row>
    <row r="17" spans="1:3" ht="12.75">
      <c r="A17" s="145"/>
      <c r="B17" s="146"/>
      <c r="C17" s="147"/>
    </row>
    <row r="18" spans="1:3" ht="12.75">
      <c r="A18" s="145"/>
      <c r="B18" s="146"/>
      <c r="C18" s="147"/>
    </row>
    <row r="19" spans="1:3" ht="12.75">
      <c r="A19" s="145"/>
      <c r="B19" s="146"/>
      <c r="C19" s="147"/>
    </row>
    <row r="20" spans="1:3" ht="12.75">
      <c r="A20" s="145"/>
      <c r="B20" s="146"/>
      <c r="C20" s="147"/>
    </row>
    <row r="21" spans="1:3" ht="12.75">
      <c r="A21" s="145"/>
      <c r="B21" s="146"/>
      <c r="C21" s="147"/>
    </row>
    <row r="22" spans="1:3" ht="12.75">
      <c r="A22" s="145"/>
      <c r="B22" s="146"/>
      <c r="C22" s="147"/>
    </row>
    <row r="23" spans="1:3" ht="12.75">
      <c r="A23" s="145"/>
      <c r="B23" s="146"/>
      <c r="C23" s="147"/>
    </row>
    <row r="24" spans="1:3" ht="12.75">
      <c r="A24" s="145"/>
      <c r="B24" s="146"/>
      <c r="C24" s="147"/>
    </row>
    <row r="25" spans="1:3" ht="12.75">
      <c r="A25" s="145"/>
      <c r="B25" s="146"/>
      <c r="C25" s="147"/>
    </row>
    <row r="26" spans="1:3" ht="12.75">
      <c r="A26" s="145"/>
      <c r="B26" s="146"/>
      <c r="C26" s="147"/>
    </row>
    <row r="27" spans="1:3" ht="12.75">
      <c r="A27" s="145"/>
      <c r="B27" s="146"/>
      <c r="C27" s="147"/>
    </row>
    <row r="28" spans="1:3" ht="12.75">
      <c r="A28" s="145"/>
      <c r="B28" s="146"/>
      <c r="C28" s="147"/>
    </row>
    <row r="29" spans="1:3" ht="12.75">
      <c r="A29" s="145"/>
      <c r="B29" s="146"/>
      <c r="C29" s="147"/>
    </row>
    <row r="30" spans="1:3" ht="12.75">
      <c r="A30" s="145"/>
      <c r="B30" s="146"/>
      <c r="C30" s="147"/>
    </row>
    <row r="31" spans="1:3" ht="12.75">
      <c r="A31" s="145"/>
      <c r="B31" s="146"/>
      <c r="C31" s="147"/>
    </row>
    <row r="32" spans="1:3" ht="12.75">
      <c r="A32" s="145"/>
      <c r="B32" s="146"/>
      <c r="C32" s="147"/>
    </row>
    <row r="33" spans="1:3" ht="12.75">
      <c r="A33" s="145"/>
      <c r="B33" s="146"/>
      <c r="C33" s="147"/>
    </row>
    <row r="34" spans="1:3" ht="12.75">
      <c r="A34" s="145"/>
      <c r="B34" s="146"/>
      <c r="C34" s="147"/>
    </row>
    <row r="35" spans="1:3" ht="12.75">
      <c r="A35" s="145"/>
      <c r="B35" s="146"/>
      <c r="C35" s="147"/>
    </row>
    <row r="36" spans="1:3" ht="13.5" thickBot="1">
      <c r="A36" s="145"/>
      <c r="B36" s="146"/>
      <c r="C36" s="147"/>
    </row>
    <row r="37" spans="1:3" ht="13.5" thickTop="1">
      <c r="A37" s="148" t="s">
        <v>34</v>
      </c>
      <c r="B37" s="149">
        <f>SUM(B7:B36)</f>
        <v>0</v>
      </c>
      <c r="C37" s="150"/>
    </row>
    <row r="38" spans="1:3" ht="12.75">
      <c r="A38" s="12"/>
      <c r="B38" s="12"/>
      <c r="C38" s="11"/>
    </row>
    <row r="39" spans="1:3" ht="12.75">
      <c r="A39" s="37" t="s">
        <v>37</v>
      </c>
      <c r="B39" s="151"/>
      <c r="C39" s="152"/>
    </row>
    <row r="40" spans="1:3" ht="12.75">
      <c r="A40" s="37" t="s">
        <v>38</v>
      </c>
      <c r="B40" s="151"/>
      <c r="C40" s="152"/>
    </row>
    <row r="41" spans="1:3" ht="12.75">
      <c r="A41" s="37" t="s">
        <v>43</v>
      </c>
      <c r="B41" s="152"/>
      <c r="C41" s="152"/>
    </row>
    <row r="42" spans="1:3" ht="12.75">
      <c r="A42" s="37"/>
      <c r="B42" s="152"/>
      <c r="C42" s="152"/>
    </row>
    <row r="43" spans="1:3" ht="12.75">
      <c r="A43" s="37" t="s">
        <v>46</v>
      </c>
      <c r="B43" s="152"/>
      <c r="C43" s="152"/>
    </row>
    <row r="44" spans="1:3" ht="12.75">
      <c r="A44" s="12"/>
      <c r="B44" s="152"/>
      <c r="C44" s="152"/>
    </row>
    <row r="45" spans="1:3" ht="12.75">
      <c r="A45" s="37" t="s">
        <v>45</v>
      </c>
      <c r="B45" s="152"/>
      <c r="C45" s="152"/>
    </row>
    <row r="46" ht="12.75">
      <c r="A46" s="37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</dc:creator>
  <cp:keywords/>
  <dc:description/>
  <cp:lastModifiedBy>Simona MEHLE</cp:lastModifiedBy>
  <cp:lastPrinted>2008-08-12T10:14:39Z</cp:lastPrinted>
  <dcterms:created xsi:type="dcterms:W3CDTF">2003-06-24T06:32:35Z</dcterms:created>
  <dcterms:modified xsi:type="dcterms:W3CDTF">2019-08-31T17:40:29Z</dcterms:modified>
  <cp:category/>
  <cp:version/>
  <cp:contentType/>
  <cp:contentStatus/>
</cp:coreProperties>
</file>