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Z\DDE\FINANČNI NAČRTI\FN 2024\2 - POSLANI DOKUMENTI\"/>
    </mc:Choice>
  </mc:AlternateContent>
  <xr:revisionPtr revIDLastSave="0" documentId="8_{52D826D2-362C-4274-8E48-96885ADFEF1A}" xr6:coauthVersionLast="47" xr6:coauthVersionMax="47" xr10:uidLastSave="{00000000-0000-0000-0000-000000000000}"/>
  <bookViews>
    <workbookView xWindow="28680" yWindow="60" windowWidth="29040" windowHeight="15840" tabRatio="614" xr2:uid="{00000000-000D-0000-FFFF-FFFF00000000}"/>
  </bookViews>
  <sheets>
    <sheet name="Bilanca Stanja" sheetId="1" r:id="rId1"/>
    <sheet name="IPO_Določeni" sheetId="4" r:id="rId2"/>
    <sheet name="IPO_Določeni VRSTE DEJ." sheetId="8" r:id="rId3"/>
    <sheet name="DT, RFTN, RF" sheetId="10" r:id="rId4"/>
    <sheet name="Podatki" sheetId="9" state="hidden" r:id="rId5"/>
  </sheets>
  <definedNames>
    <definedName name="_xlnm.Print_Area" localSheetId="0">'Bilanca Stanja'!$A$1:$E$75</definedName>
    <definedName name="_xlnm.Print_Area" localSheetId="1">IPO_Določeni!$A$1:$I$49</definedName>
    <definedName name="_xlnm.Print_Titles" localSheetId="0">'Bilanca Stanja'!$8:$12</definedName>
    <definedName name="_xlnm.Print_Titles" localSheetId="1">IPO_Določeni!$9:$13</definedName>
    <definedName name="_xlnm.Print_Titles" localSheetId="2">'IPO_Določeni VRSTE DEJ.'!$9:$13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8" i="10" l="1"/>
  <c r="F147" i="10"/>
  <c r="E145" i="10"/>
  <c r="F145" i="10" s="1"/>
  <c r="D145" i="10"/>
  <c r="F143" i="10"/>
  <c r="F142" i="10"/>
  <c r="E140" i="10"/>
  <c r="D140" i="10"/>
  <c r="D150" i="10" s="1"/>
  <c r="E131" i="10"/>
  <c r="F129" i="10"/>
  <c r="F128" i="10"/>
  <c r="E126" i="10"/>
  <c r="F126" i="10" s="1"/>
  <c r="D126" i="10"/>
  <c r="F124" i="10"/>
  <c r="F123" i="10"/>
  <c r="E121" i="10"/>
  <c r="F121" i="10" s="1"/>
  <c r="D121" i="10"/>
  <c r="D131" i="10" s="1"/>
  <c r="F109" i="10"/>
  <c r="F108" i="10"/>
  <c r="F107" i="10"/>
  <c r="E106" i="10"/>
  <c r="F106" i="10" s="1"/>
  <c r="D106" i="10"/>
  <c r="F104" i="10"/>
  <c r="F103" i="10"/>
  <c r="F102" i="10"/>
  <c r="F101" i="10"/>
  <c r="F100" i="10"/>
  <c r="F99" i="10"/>
  <c r="F98" i="10"/>
  <c r="F97" i="10"/>
  <c r="F96" i="10"/>
  <c r="F95" i="10"/>
  <c r="E94" i="10"/>
  <c r="D94" i="10"/>
  <c r="F92" i="10"/>
  <c r="F91" i="10"/>
  <c r="F90" i="10"/>
  <c r="F89" i="10"/>
  <c r="F88" i="10"/>
  <c r="F87" i="10"/>
  <c r="F85" i="10"/>
  <c r="F84" i="10"/>
  <c r="F83" i="10"/>
  <c r="F82" i="10"/>
  <c r="F81" i="10"/>
  <c r="F80" i="10"/>
  <c r="F79" i="10"/>
  <c r="F78" i="10"/>
  <c r="F77" i="10"/>
  <c r="E76" i="10"/>
  <c r="E58" i="10" s="1"/>
  <c r="D76" i="10"/>
  <c r="F74" i="10"/>
  <c r="F73" i="10"/>
  <c r="F72" i="10"/>
  <c r="F71" i="10"/>
  <c r="F70" i="10"/>
  <c r="E69" i="10"/>
  <c r="D69" i="10"/>
  <c r="F68" i="10"/>
  <c r="F67" i="10"/>
  <c r="F66" i="10"/>
  <c r="F65" i="10"/>
  <c r="F64" i="10"/>
  <c r="F63" i="10"/>
  <c r="F62" i="10"/>
  <c r="F61" i="10"/>
  <c r="E60" i="10"/>
  <c r="F60" i="10" s="1"/>
  <c r="D60" i="10"/>
  <c r="F55" i="10"/>
  <c r="F54" i="10"/>
  <c r="E53" i="10"/>
  <c r="D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E40" i="10"/>
  <c r="F40" i="10" s="1"/>
  <c r="D40" i="10"/>
  <c r="F39" i="10"/>
  <c r="F38" i="10"/>
  <c r="F37" i="10"/>
  <c r="F36" i="10"/>
  <c r="F35" i="10"/>
  <c r="E34" i="10"/>
  <c r="F34" i="10" s="1"/>
  <c r="D34" i="10"/>
  <c r="F32" i="10"/>
  <c r="F31" i="10"/>
  <c r="E30" i="10"/>
  <c r="F30" i="10" s="1"/>
  <c r="D30" i="10"/>
  <c r="F28" i="10"/>
  <c r="F27" i="10"/>
  <c r="E26" i="10"/>
  <c r="F26" i="10" s="1"/>
  <c r="D26" i="10"/>
  <c r="F24" i="10"/>
  <c r="F23" i="10"/>
  <c r="E22" i="10"/>
  <c r="F22" i="10" s="1"/>
  <c r="D22" i="10"/>
  <c r="E20" i="10"/>
  <c r="E18" i="10" s="1"/>
  <c r="D20" i="10"/>
  <c r="D18" i="10" s="1"/>
  <c r="E38" i="8"/>
  <c r="F38" i="8"/>
  <c r="G38" i="8"/>
  <c r="G41" i="8"/>
  <c r="H38" i="8"/>
  <c r="I38" i="8"/>
  <c r="D38" i="8"/>
  <c r="E29" i="8"/>
  <c r="F29" i="8"/>
  <c r="G29" i="8"/>
  <c r="H29" i="8"/>
  <c r="I29" i="8"/>
  <c r="D29" i="8"/>
  <c r="E25" i="8"/>
  <c r="E41" i="8" s="1"/>
  <c r="F25" i="8"/>
  <c r="F41" i="8" s="1"/>
  <c r="G25" i="8"/>
  <c r="H25" i="8"/>
  <c r="H41" i="8"/>
  <c r="I25" i="8"/>
  <c r="I41" i="8"/>
  <c r="D25" i="8"/>
  <c r="D41" i="8" s="1"/>
  <c r="E21" i="8"/>
  <c r="F21" i="8"/>
  <c r="G21" i="8"/>
  <c r="H21" i="8"/>
  <c r="I21" i="8"/>
  <c r="D21" i="8"/>
  <c r="E14" i="8"/>
  <c r="E24" i="8" s="1"/>
  <c r="F14" i="8"/>
  <c r="F24" i="8" s="1"/>
  <c r="G14" i="8"/>
  <c r="G24" i="8"/>
  <c r="H14" i="8"/>
  <c r="H24" i="8"/>
  <c r="I14" i="8"/>
  <c r="I24" i="8" s="1"/>
  <c r="D14" i="8"/>
  <c r="D24" i="8" s="1"/>
  <c r="E38" i="4"/>
  <c r="F38" i="4"/>
  <c r="I38" i="4" s="1"/>
  <c r="D38" i="4"/>
  <c r="E29" i="4"/>
  <c r="F29" i="4"/>
  <c r="H29" i="4" s="1"/>
  <c r="D29" i="4"/>
  <c r="E25" i="4"/>
  <c r="F25" i="4"/>
  <c r="H25" i="4" s="1"/>
  <c r="D25" i="4"/>
  <c r="E21" i="4"/>
  <c r="H21" i="4" s="1"/>
  <c r="F21" i="4"/>
  <c r="D21" i="4"/>
  <c r="D24" i="4" s="1"/>
  <c r="E14" i="4"/>
  <c r="E24" i="4" s="1"/>
  <c r="F14" i="4"/>
  <c r="D14" i="4"/>
  <c r="E58" i="1"/>
  <c r="E74" i="1"/>
  <c r="D58" i="1"/>
  <c r="E48" i="1"/>
  <c r="D48" i="1"/>
  <c r="D74" i="1"/>
  <c r="E36" i="1"/>
  <c r="D36" i="1"/>
  <c r="E25" i="1"/>
  <c r="E45" i="1"/>
  <c r="D25" i="1"/>
  <c r="D45" i="1" s="1"/>
  <c r="E14" i="1"/>
  <c r="D14" i="1"/>
  <c r="G15" i="4"/>
  <c r="H15" i="4"/>
  <c r="I15" i="4"/>
  <c r="G16" i="4"/>
  <c r="H16" i="4"/>
  <c r="I16" i="4"/>
  <c r="G17" i="4"/>
  <c r="H17" i="4"/>
  <c r="I17" i="4"/>
  <c r="G18" i="4"/>
  <c r="H18" i="4"/>
  <c r="I18" i="4"/>
  <c r="G19" i="4"/>
  <c r="H19" i="4"/>
  <c r="I19" i="4"/>
  <c r="G20" i="4"/>
  <c r="H20" i="4"/>
  <c r="I20" i="4"/>
  <c r="G22" i="4"/>
  <c r="H22" i="4"/>
  <c r="I22" i="4"/>
  <c r="G23" i="4"/>
  <c r="H23" i="4"/>
  <c r="I23" i="4"/>
  <c r="G26" i="4"/>
  <c r="H26" i="4"/>
  <c r="I26" i="4"/>
  <c r="G27" i="4"/>
  <c r="H27" i="4"/>
  <c r="I27" i="4"/>
  <c r="G28" i="4"/>
  <c r="H28" i="4"/>
  <c r="I28" i="4"/>
  <c r="G30" i="4"/>
  <c r="H30" i="4"/>
  <c r="I30" i="4"/>
  <c r="G31" i="4"/>
  <c r="H31" i="4"/>
  <c r="I31" i="4"/>
  <c r="G32" i="4"/>
  <c r="H32" i="4"/>
  <c r="I32" i="4"/>
  <c r="G33" i="4"/>
  <c r="H33" i="4"/>
  <c r="I33" i="4"/>
  <c r="G34" i="4"/>
  <c r="H34" i="4"/>
  <c r="I34" i="4"/>
  <c r="G35" i="4"/>
  <c r="H35" i="4"/>
  <c r="I35" i="4"/>
  <c r="G36" i="4"/>
  <c r="H36" i="4"/>
  <c r="I36" i="4"/>
  <c r="G37" i="4"/>
  <c r="H37" i="4"/>
  <c r="I37" i="4"/>
  <c r="G39" i="4"/>
  <c r="H39" i="4"/>
  <c r="I39" i="4"/>
  <c r="G40" i="4"/>
  <c r="H40" i="4"/>
  <c r="I40" i="4"/>
  <c r="G42" i="4"/>
  <c r="H42" i="4"/>
  <c r="I42" i="4"/>
  <c r="G43" i="4"/>
  <c r="H43" i="4"/>
  <c r="I43" i="4"/>
  <c r="G44" i="4"/>
  <c r="H44" i="4"/>
  <c r="I44" i="4"/>
  <c r="G45" i="4"/>
  <c r="H45" i="4"/>
  <c r="I45" i="4"/>
  <c r="G46" i="4"/>
  <c r="H46" i="4"/>
  <c r="I46" i="4"/>
  <c r="G47" i="4"/>
  <c r="H47" i="4"/>
  <c r="I47" i="4"/>
  <c r="G48" i="4"/>
  <c r="H48" i="4"/>
  <c r="I48" i="4"/>
  <c r="G49" i="4"/>
  <c r="H49" i="4"/>
  <c r="I49" i="4"/>
  <c r="G25" i="4"/>
  <c r="H38" i="4"/>
  <c r="G21" i="4" l="1"/>
  <c r="D41" i="4"/>
  <c r="D16" i="10"/>
  <c r="D151" i="10" s="1"/>
  <c r="D152" i="10" s="1"/>
  <c r="D58" i="10"/>
  <c r="D56" i="10" s="1"/>
  <c r="D111" i="10" s="1"/>
  <c r="I21" i="4"/>
  <c r="F69" i="10"/>
  <c r="F94" i="10"/>
  <c r="I29" i="4"/>
  <c r="F53" i="10"/>
  <c r="G14" i="4"/>
  <c r="E41" i="4"/>
  <c r="F140" i="10"/>
  <c r="F41" i="4"/>
  <c r="I41" i="4" s="1"/>
  <c r="E150" i="10"/>
  <c r="F150" i="10" s="1"/>
  <c r="F58" i="10"/>
  <c r="E56" i="10"/>
  <c r="F56" i="10" s="1"/>
  <c r="E16" i="10"/>
  <c r="F18" i="10"/>
  <c r="F76" i="10"/>
  <c r="F20" i="10"/>
  <c r="F131" i="10"/>
  <c r="G41" i="4"/>
  <c r="G29" i="4"/>
  <c r="F24" i="4"/>
  <c r="I25" i="4"/>
  <c r="G38" i="4"/>
  <c r="H14" i="4"/>
  <c r="I14" i="4"/>
  <c r="H41" i="4" l="1"/>
  <c r="F16" i="10"/>
  <c r="E151" i="10"/>
  <c r="E111" i="10"/>
  <c r="F111" i="10" s="1"/>
  <c r="G24" i="4"/>
  <c r="I24" i="4"/>
  <c r="H24" i="4"/>
  <c r="F151" i="10" l="1"/>
  <c r="E152" i="10"/>
  <c r="F152" i="10" s="1"/>
</calcChain>
</file>

<file path=xl/sharedStrings.xml><?xml version="1.0" encoding="utf-8"?>
<sst xmlns="http://schemas.openxmlformats.org/spreadsheetml/2006/main" count="783" uniqueCount="675">
  <si>
    <t>BILANCA STANJA</t>
  </si>
  <si>
    <t>ČLENITEV</t>
  </si>
  <si>
    <t>Oznaka za AOP</t>
  </si>
  <si>
    <t>ZNESEK</t>
  </si>
  <si>
    <t>SKUPINE</t>
  </si>
  <si>
    <t>NAZIV SKUPINE KONTOV</t>
  </si>
  <si>
    <t>KONTOV</t>
  </si>
  <si>
    <t>SREDSTVA</t>
  </si>
  <si>
    <t>00</t>
  </si>
  <si>
    <t>01</t>
  </si>
  <si>
    <t>02</t>
  </si>
  <si>
    <t>NEPREMIČNINE</t>
  </si>
  <si>
    <t>03</t>
  </si>
  <si>
    <t>04</t>
  </si>
  <si>
    <t>OPREMA IN DRUGA OPREDMETENA OSNOVNA SREDSTVA</t>
  </si>
  <si>
    <t>05</t>
  </si>
  <si>
    <t>POPRAVEK VREDNOSTI OPREME IN DRUGIH OPREDMETENIH OSNOVNIH SREDSTEV</t>
  </si>
  <si>
    <t>06</t>
  </si>
  <si>
    <t>07</t>
  </si>
  <si>
    <t>DOLGOROČNO DANA POSOJILA IN DEPOZITI</t>
  </si>
  <si>
    <t>08</t>
  </si>
  <si>
    <t>DOLGOROČNE TERJATVE IZ POSLOVANJA</t>
  </si>
  <si>
    <t>09</t>
  </si>
  <si>
    <t>TERJATVE ZA SREDSTVA DANA V UPRAVLJANJE</t>
  </si>
  <si>
    <t>10</t>
  </si>
  <si>
    <t>11</t>
  </si>
  <si>
    <t>12</t>
  </si>
  <si>
    <t>KRATKOROČNE TERJATVE DO KUPCEV</t>
  </si>
  <si>
    <t>13</t>
  </si>
  <si>
    <t>DANI PREDUJMI IN VARŠČINE</t>
  </si>
  <si>
    <t>14</t>
  </si>
  <si>
    <t>KRATKOROČNE TERJATVE DO UPORABNIKOV ENOTNEGA KONTNEGA NAČRTA</t>
  </si>
  <si>
    <t>15</t>
  </si>
  <si>
    <t>KRATKOROČNE FINANČNE NALOŽBE</t>
  </si>
  <si>
    <t>16</t>
  </si>
  <si>
    <t>KRATKOROČNE TERJATVE IZ FINANCIRANJA</t>
  </si>
  <si>
    <t>17</t>
  </si>
  <si>
    <t>DRUGE KRATKOROČNE TERJATVE</t>
  </si>
  <si>
    <t>18</t>
  </si>
  <si>
    <t>NEPLAČANI ODHODKI</t>
  </si>
  <si>
    <t>19</t>
  </si>
  <si>
    <t>AKTIVNE ČASOVNE RAZMEJITVE</t>
  </si>
  <si>
    <t>30</t>
  </si>
  <si>
    <t>31</t>
  </si>
  <si>
    <t>32</t>
  </si>
  <si>
    <t>ZALOGE DROBNEGA INVENTARJA IN EMBALAŽE</t>
  </si>
  <si>
    <t>33</t>
  </si>
  <si>
    <t>34</t>
  </si>
  <si>
    <t>PROIZVODI</t>
  </si>
  <si>
    <t>35</t>
  </si>
  <si>
    <t>OBRAČUN NABAVE BLAGA</t>
  </si>
  <si>
    <t>36</t>
  </si>
  <si>
    <t>99</t>
  </si>
  <si>
    <t>AKTIVNI KONTI IZVENBILANČNE EVIDENCE</t>
  </si>
  <si>
    <t>OBVEZNOSTI DO VIROV SREDSTEV</t>
  </si>
  <si>
    <t>20</t>
  </si>
  <si>
    <t>KRATKOROČNE OBVEZNOSTI ZA PREJETE PREDUJME IN VARŠČINE</t>
  </si>
  <si>
    <t>21</t>
  </si>
  <si>
    <t>KRATKOROČNE OBVEZNOSTI DO ZAPOSLENIH</t>
  </si>
  <si>
    <t>22</t>
  </si>
  <si>
    <t>KRATKOROČNE OBVEZNOSTI DO DOBAVITELJEV</t>
  </si>
  <si>
    <t>23</t>
  </si>
  <si>
    <t>DRUGE KRATKOROČNE OBVEZNOSTI IZ POSLOVANJA</t>
  </si>
  <si>
    <t>24</t>
  </si>
  <si>
    <t>KRATKOROČNE OBVEZNOSTI DO UPORABNIKOV ENOTNEGA KONTNEGA NAČRTA</t>
  </si>
  <si>
    <t>25</t>
  </si>
  <si>
    <t>26</t>
  </si>
  <si>
    <t>KRATKOROČNE OBVEZNOSTI IZ FINANCIRANJA</t>
  </si>
  <si>
    <t>28</t>
  </si>
  <si>
    <t>NEPLAČANI PRIHODKI</t>
  </si>
  <si>
    <t>29</t>
  </si>
  <si>
    <t>PASIVNE ČASOVNE RAZMEJITVE</t>
  </si>
  <si>
    <t>90</t>
  </si>
  <si>
    <t>SPLOŠNI SKLAD</t>
  </si>
  <si>
    <t>91</t>
  </si>
  <si>
    <t>REZERVNI SKLAD</t>
  </si>
  <si>
    <t>92</t>
  </si>
  <si>
    <t>93</t>
  </si>
  <si>
    <t>97</t>
  </si>
  <si>
    <t>IZKAZ PRIHODKOV IN ODHODKOV - DOLOČENIH UPORABNIKOV</t>
  </si>
  <si>
    <t>NAZIV PODSKUPINE KONTOV</t>
  </si>
  <si>
    <t>PODSKUPIN</t>
  </si>
  <si>
    <t>760</t>
  </si>
  <si>
    <t>POVEČANJE VREDNOSTI ZALOG PROIZVODOV IN NEDOKONČANE PROIZVODNJE</t>
  </si>
  <si>
    <t>ZMANJŠANJE VREDNOSTI ZALOG PROIZVODOV IN NEDOKONČANE PROIZVODNJE</t>
  </si>
  <si>
    <t>761</t>
  </si>
  <si>
    <t>PRIHODKI OD PRODAJE OSNOVNIH SREDSTEV</t>
  </si>
  <si>
    <t>del 466</t>
  </si>
  <si>
    <t>460</t>
  </si>
  <si>
    <t>STROŠKI MATERIALA</t>
  </si>
  <si>
    <t>461</t>
  </si>
  <si>
    <t>STROŠKI STORITEV</t>
  </si>
  <si>
    <t>del 464</t>
  </si>
  <si>
    <t>PLAČE IN NADOMESTILA PLAČ</t>
  </si>
  <si>
    <t>DRUGI STROŠKI DELA</t>
  </si>
  <si>
    <t>462</t>
  </si>
  <si>
    <t>463</t>
  </si>
  <si>
    <t>ODHODKI OD PRODAJE OSNOVNIH SREDSTEV</t>
  </si>
  <si>
    <t>Povprečno število zaposlenih na podlagi delovnih ur v obračunskem obdobju (celo število)</t>
  </si>
  <si>
    <t>Število mesecev poslovanja</t>
  </si>
  <si>
    <t>ČLENITEV PODSKUPIN KONTOV</t>
  </si>
  <si>
    <t>Plače in dodatki</t>
  </si>
  <si>
    <t>403</t>
  </si>
  <si>
    <t>404</t>
  </si>
  <si>
    <t>410</t>
  </si>
  <si>
    <t>411</t>
  </si>
  <si>
    <t>412</t>
  </si>
  <si>
    <t>413</t>
  </si>
  <si>
    <t>Nakup drugih osnovnih sredstev</t>
  </si>
  <si>
    <t>del 7402</t>
  </si>
  <si>
    <t>Prejeta sredstva iz skladov socialnega zavarovanja za investicije</t>
  </si>
  <si>
    <t>del 7102</t>
  </si>
  <si>
    <t>del 4001</t>
  </si>
  <si>
    <t>del 4002</t>
  </si>
  <si>
    <t>del 4009</t>
  </si>
  <si>
    <t>del 4010</t>
  </si>
  <si>
    <t>del 4012</t>
  </si>
  <si>
    <t>del 4013</t>
  </si>
  <si>
    <t>del 4023</t>
  </si>
  <si>
    <t>del 4024</t>
  </si>
  <si>
    <t>del 4025</t>
  </si>
  <si>
    <t>del 4029</t>
  </si>
  <si>
    <t xml:space="preserve">Pisarniški in splošni material in storitve </t>
  </si>
  <si>
    <t>del 402</t>
  </si>
  <si>
    <t>DOBROIMETJE PRI BANKAH IN DRUGIH FINANČNIH USTANOVAH</t>
  </si>
  <si>
    <t>OBRAČUN NABAVE MATERIALA</t>
  </si>
  <si>
    <t>ZALOGE MATERIALA</t>
  </si>
  <si>
    <t>SKLAD NAMENSKEGA PREMOŽENJA V JAVNIH SKLADIH</t>
  </si>
  <si>
    <t>PRESEŽEK PRIHODKOV NAD ODHODKI</t>
  </si>
  <si>
    <t>PRESEŽEK ODHODKOV NAD PRIHODKI</t>
  </si>
  <si>
    <t>DOLGOROČNE FINANČNE OBVEZNOSTI</t>
  </si>
  <si>
    <t>DRUGE DOLGOROČNE OBVEZNOSTI</t>
  </si>
  <si>
    <t>OBVEZNOSTI ZA DOLGOROČNE FINANČNE NALOŽBE</t>
  </si>
  <si>
    <t>B) FINANČNI PRIHODKI</t>
  </si>
  <si>
    <t>del 764</t>
  </si>
  <si>
    <t>G) AMORTIZACIJA</t>
  </si>
  <si>
    <t>OSTALI PREVREDNOTOVALNI POSLOVNI ODHODKI</t>
  </si>
  <si>
    <t>del 469</t>
  </si>
  <si>
    <t>440</t>
  </si>
  <si>
    <t>441</t>
  </si>
  <si>
    <t>500</t>
  </si>
  <si>
    <t>501</t>
  </si>
  <si>
    <t>550</t>
  </si>
  <si>
    <t>551</t>
  </si>
  <si>
    <t>DRUGE ZALOGE</t>
  </si>
  <si>
    <t>IME UPORABNIKA:</t>
  </si>
  <si>
    <t>SEDEŽ UPORABNIKA:</t>
  </si>
  <si>
    <t>Prejeta sredstva iz javnih skladov za tekočo porabo</t>
  </si>
  <si>
    <t>Prejete donacije iz tujine</t>
  </si>
  <si>
    <t>Ostala prejeta sredstva iz proračuna Evropske unije</t>
  </si>
  <si>
    <t xml:space="preserve">Poslovne najemnine in zakupnine </t>
  </si>
  <si>
    <t>NEOPREDMETENA SREDSTVA IN DOLGOROČNE AKTIVNE ČASOVNE RAZMEJITVE</t>
  </si>
  <si>
    <t>POPRAVEK VREDNOSTI NEOPREDMETENIH SREDSTEV</t>
  </si>
  <si>
    <t>DOLGOROČNE FINANČNE NALOŽBE</t>
  </si>
  <si>
    <t>DOLGOROČNE PASIVNE ČASOVNE RAZMEJITVE</t>
  </si>
  <si>
    <t>SKLAD PREMOŽENJA V DRUGIH PRAVNIH OSEBAH JAVNEGA PRAVA, KI JE V NJIHOVI LASTI, ZA NEOPREDMETENA SREDSTVA IN OPREDMETENA OSNOVNA SREDSTVA</t>
  </si>
  <si>
    <t>OBVEZNOSTI ZA NEOPREDMETENA SREDSTVA IN OPREDMETENA OSNOVNA SREDSTVA</t>
  </si>
  <si>
    <t>A) DOLGOROČNA SREDSTVA IN SREDSTVA V UPRAVLJANJU
(002-003+004-005+006-007+008+009+010+011)</t>
  </si>
  <si>
    <t>B) KRATKOROČNA SREDSTVA; RAZEN ZALOG IN AKTIVNE ČASOVNE RAZMEJITVE
(013+014+015+016+017+018+019+020+021+022)</t>
  </si>
  <si>
    <t>C) ZALOGE
(024+025+026+027+028+029+030+031)</t>
  </si>
  <si>
    <t>ZALOGE BLAGA</t>
  </si>
  <si>
    <t>37</t>
  </si>
  <si>
    <t>I. AKTIVA SKUPAJ
(001+012+023)</t>
  </si>
  <si>
    <t>D) KRATKOROČNE OBVEZNOSTI IN PASIVNE ČASOVNE RAZMEJITVE
(035+036+037+038+039+040+041+042+043)</t>
  </si>
  <si>
    <t>KRATKOROČNO OBVEZNOSTI DO FINANCERJEV</t>
  </si>
  <si>
    <t>E) LASTNI VIRI IN DOLGOROČNE OBVEZNOSTI
(045+046+047+048+049+050+051+052-053+054+055+056+057+058-059)</t>
  </si>
  <si>
    <t>SKLAD  PREMOŽENJA V DRUGIH PRAVNIH OSEBAH JAVNEGA PRAVA, KI JE V NJIHOVI LASTI, ZA FINANČNE NALOŽBE</t>
  </si>
  <si>
    <t>96</t>
  </si>
  <si>
    <t>980</t>
  </si>
  <si>
    <t>981</t>
  </si>
  <si>
    <t>985</t>
  </si>
  <si>
    <t>986</t>
  </si>
  <si>
    <t>I. PASIVA SKUPAJ
(034+044)</t>
  </si>
  <si>
    <t>762</t>
  </si>
  <si>
    <t>763</t>
  </si>
  <si>
    <t>C) DRUGI PRIHODKI</t>
  </si>
  <si>
    <t>Č) PREVREDNOTOVALNI POSLOVNI PRIHODKI
(868+869)</t>
  </si>
  <si>
    <t>DRUGI PREVREDNOTOVALNI POSLOVNI PRIHODKI</t>
  </si>
  <si>
    <t>D) CELOTNI PRIHODKI
(860+865+866+867)</t>
  </si>
  <si>
    <t>E) STROŠKI BLAGA, MATERIALA IN STORITEV
(872+873+874)</t>
  </si>
  <si>
    <t>F) STROŠKI DELA
(876+877+878)</t>
  </si>
  <si>
    <t>H) REZERVACIJE</t>
  </si>
  <si>
    <t>467</t>
  </si>
  <si>
    <t xml:space="preserve">K) FINANČNI ODHODKI </t>
  </si>
  <si>
    <t>468</t>
  </si>
  <si>
    <t>L) DRUGI ODHODKI</t>
  </si>
  <si>
    <t>Presežek prihodkov iz prejšnjih let , namenjen pokritju odhodkov obračunskega obdobja</t>
  </si>
  <si>
    <t xml:space="preserve">Prejeta sredstva iz državnega proračuna za investicije </t>
  </si>
  <si>
    <t>Prispevek za pokojninsko in invalidsko zavarovanje</t>
  </si>
  <si>
    <t>Prispevek za zdravstveno zavarovanje</t>
  </si>
  <si>
    <t>Prispevek za zaposlovanje</t>
  </si>
  <si>
    <t>A) PRIHODKI OD POSLOVANJA
(661+662-663+664)</t>
  </si>
  <si>
    <t>Č) PREVREDNOTOVALNI POSLOVNI PRIHODKI
(668+669)</t>
  </si>
  <si>
    <t>D) CELOTNI PRIHODKI
(660+665+666+667)</t>
  </si>
  <si>
    <t>E) STROŠKI BLAGA, MATERIALA IN STORITEV
(672+673+674)</t>
  </si>
  <si>
    <t>IZKAZ PRIHODKOV IN ODHODKOV DOLOČENIH UPORABNIKOV 
PO VRSTAH DEJAVNOSTI</t>
  </si>
  <si>
    <t>A) PRIHODKI OD POSLOVANJA 
(861+862-863+864)</t>
  </si>
  <si>
    <t>J) DRUGI STROŠKI</t>
  </si>
  <si>
    <t>M) PREVREDNOTOVALNI POSLOVNI ODHODKI
(885+886)</t>
  </si>
  <si>
    <t>O) PRESEŽEK PRIHODKOV
(870-887)</t>
  </si>
  <si>
    <t>P) PRESEŽEK ODHODKOV
(887-870)</t>
  </si>
  <si>
    <t>del 80</t>
  </si>
  <si>
    <t>Davek od dohodka pravnih oseb</t>
  </si>
  <si>
    <t>Presežek prihodkov obračunskega obdobja z upoštevanjem davka od dohodka
(888-890)</t>
  </si>
  <si>
    <t>Presežek odhodkov obračunskega obdobja z upoštevanjem davka od dohodka
(889+890) oz. (890-888)</t>
  </si>
  <si>
    <t>Presežek prihodkov iz prejšnjih let, namenjen pokritju odhodkov obračunskega obdobja</t>
  </si>
  <si>
    <t>O) PRESEŽEK PRIHODKOV
(670-687)</t>
  </si>
  <si>
    <t xml:space="preserve">P) PRESEŽEK ODHODKOV
(687-670) </t>
  </si>
  <si>
    <t>Presežek prihodkov obračunskega obdobja z upoštevanjem davka od dohodka
(688-690)</t>
  </si>
  <si>
    <t>Presežek odhodkov obračunskega obdobja z upoštevanjem davka od dohodka
(689+690) oz. (690-688)</t>
  </si>
  <si>
    <t>01.01.2011</t>
  </si>
  <si>
    <t>31.12.2011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</si>
  <si>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</si>
  <si>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</si>
  <si>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</si>
  <si>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</si>
  <si>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</si>
  <si>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</si>
  <si>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</si>
  <si>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</si>
  <si>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</si>
  <si>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</si>
  <si>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</si>
  <si>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</si>
  <si>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</si>
  <si>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</si>
  <si>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</si>
  <si>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</si>
  <si>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</si>
  <si>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</si>
  <si>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</si>
  <si>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</si>
  <si>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</si>
  <si>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</si>
  <si>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</si>
  <si>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</si>
  <si>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</si>
  <si>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</si>
  <si>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</si>
  <si>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</si>
  <si>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</si>
  <si>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</si>
  <si>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</si>
  <si>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</si>
  <si>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</si>
  <si>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</si>
  <si>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</si>
  <si>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</si>
  <si>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</si>
  <si>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</si>
  <si>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</si>
  <si>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</si>
  <si>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</si>
  <si>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</si>
  <si>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</si>
  <si>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</si>
  <si>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</si>
  <si>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</si>
  <si>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</si>
  <si>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</si>
  <si>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</si>
  <si>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</si>
  <si>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</si>
  <si>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</si>
  <si>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</si>
  <si>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</si>
  <si>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</si>
  <si>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</si>
  <si>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</si>
  <si>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</si>
  <si>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</si>
  <si>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</si>
  <si>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</si>
  <si>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401</t>
  </si>
  <si>
    <t>402</t>
  </si>
  <si>
    <t>405</t>
  </si>
  <si>
    <t>406</t>
  </si>
  <si>
    <t>407</t>
  </si>
  <si>
    <t>408</t>
  </si>
  <si>
    <t>409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</si>
  <si>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</si>
  <si>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</si>
  <si>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</si>
  <si>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</si>
  <si>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</si>
  <si>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</si>
  <si>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</si>
  <si>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</si>
  <si>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</si>
  <si>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</si>
  <si>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</si>
  <si>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</si>
  <si>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</si>
  <si>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</si>
  <si>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</si>
  <si>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</si>
  <si>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</si>
  <si>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</si>
  <si>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</si>
  <si>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</si>
  <si>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</si>
  <si>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</si>
  <si>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</si>
  <si>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</si>
  <si>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</si>
  <si>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</si>
  <si>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</si>
  <si>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</si>
  <si>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</si>
  <si>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</si>
  <si>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</si>
  <si>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</si>
  <si>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</si>
  <si>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</si>
  <si>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</si>
  <si>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</si>
  <si>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</si>
  <si>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</si>
  <si>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</si>
  <si>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</si>
  <si>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</si>
  <si>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</si>
  <si>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</si>
  <si>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</si>
  <si>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464</t>
  </si>
  <si>
    <t>465</t>
  </si>
  <si>
    <t>466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</si>
  <si>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</si>
  <si>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</si>
  <si>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</si>
  <si>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</si>
  <si>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</si>
  <si>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</si>
  <si>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</si>
  <si>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</si>
  <si>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</si>
  <si>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</si>
  <si>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</si>
  <si>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</si>
  <si>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</si>
  <si>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</si>
  <si>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</si>
  <si>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</si>
  <si>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</si>
  <si>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</si>
  <si>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</si>
  <si>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</si>
  <si>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</si>
  <si>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</si>
  <si>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</si>
  <si>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</si>
  <si>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</si>
  <si>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</si>
  <si>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</si>
  <si>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</si>
  <si>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</si>
  <si>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</si>
  <si>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</si>
  <si>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</si>
  <si>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</si>
  <si>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</si>
  <si>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</si>
  <si>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</si>
  <si>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</si>
  <si>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</si>
  <si>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</si>
  <si>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</si>
  <si>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</si>
  <si>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</si>
  <si>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</si>
  <si>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</si>
  <si>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</si>
  <si>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</si>
  <si>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</si>
  <si>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</si>
  <si>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</si>
  <si>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</si>
  <si>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</si>
  <si>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</si>
  <si>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</si>
  <si>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</si>
  <si>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</si>
  <si>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</si>
  <si>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</si>
  <si>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</si>
  <si>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</si>
  <si>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</si>
  <si>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</si>
  <si>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</si>
  <si>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</si>
  <si>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</si>
  <si>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</si>
  <si>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</si>
  <si>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</si>
  <si>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</si>
  <si>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</si>
  <si>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</si>
  <si>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</si>
  <si>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</si>
  <si>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</si>
  <si>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</si>
  <si>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</si>
  <si>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</si>
  <si>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</si>
  <si>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</si>
  <si>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</si>
  <si>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</si>
  <si>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</si>
  <si>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</si>
  <si>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</si>
  <si>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</si>
  <si>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</si>
  <si>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</si>
  <si>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</si>
  <si>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</si>
  <si>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</si>
  <si>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</si>
  <si>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</si>
  <si>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</si>
  <si>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</si>
  <si>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</si>
  <si>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</si>
  <si>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</si>
  <si>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</si>
  <si>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</si>
  <si>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</si>
  <si>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</si>
  <si>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</si>
  <si>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</si>
  <si>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</si>
  <si>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</si>
  <si>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</si>
  <si>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</si>
  <si>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</si>
  <si>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</si>
  <si>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</si>
  <si>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</si>
  <si>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</si>
  <si>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</si>
  <si>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</si>
  <si>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</si>
  <si>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</si>
  <si>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</si>
  <si>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</si>
  <si>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</si>
  <si>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</si>
  <si>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</si>
  <si>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</si>
  <si>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</si>
  <si>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</si>
  <si>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</si>
  <si>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</si>
  <si>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</si>
  <si>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</si>
  <si>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</si>
  <si>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</si>
  <si>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</si>
  <si>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</si>
  <si>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</si>
  <si>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</si>
  <si>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</si>
  <si>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</si>
  <si>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</si>
  <si>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</si>
  <si>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</si>
  <si>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</si>
  <si>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</si>
  <si>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</si>
  <si>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</si>
  <si>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</si>
  <si>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</si>
  <si>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</si>
  <si>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</si>
  <si>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</si>
  <si>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</si>
  <si>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</si>
  <si>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</si>
  <si>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</si>
  <si>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</si>
  <si>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</si>
  <si>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</si>
  <si>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</si>
  <si>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</si>
  <si>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</si>
  <si>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</si>
  <si>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</si>
  <si>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</si>
  <si>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</si>
  <si>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</si>
  <si>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</si>
  <si>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</si>
  <si>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</si>
  <si>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</si>
  <si>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</si>
  <si>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</si>
  <si>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</si>
  <si>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</si>
  <si>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</si>
  <si>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</si>
  <si>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</si>
  <si>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</si>
  <si>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</si>
  <si>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</si>
  <si>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</si>
  <si>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</si>
  <si>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</si>
  <si>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</si>
  <si>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</si>
  <si>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</si>
  <si>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</si>
  <si>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</si>
  <si>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</si>
  <si>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</si>
  <si>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</si>
  <si>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</si>
  <si>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</si>
  <si>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</si>
  <si>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</si>
  <si>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</si>
  <si>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</si>
  <si>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</si>
  <si>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</si>
  <si>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 xml:space="preserve">Plan </t>
  </si>
  <si>
    <t>Indeks</t>
  </si>
  <si>
    <t>Razlika</t>
  </si>
  <si>
    <t>Pla</t>
  </si>
  <si>
    <t>N) CELOTNI ODHODKI 
(871+875+879+880+881+882+883+884)</t>
  </si>
  <si>
    <t>M) PREVREDNOTOVALNI POSLOVNI ODHODKI 
(685+686)</t>
  </si>
  <si>
    <t>N) CELOTNI ODHODKI 
(671+675+679+680+681+682+683+684)</t>
  </si>
  <si>
    <t>JAVNA SLUŽBA</t>
  </si>
  <si>
    <t>TRG</t>
  </si>
  <si>
    <t>Ocena realizacije</t>
  </si>
  <si>
    <t>A.   IZKAZ PRIHODKOV IN ODHODKOV PO NAČELU DENARNEGA TOKA</t>
  </si>
  <si>
    <t>(1)</t>
  </si>
  <si>
    <t>(2)</t>
  </si>
  <si>
    <t>(3)</t>
  </si>
  <si>
    <t xml:space="preserve">del 7400 </t>
  </si>
  <si>
    <t xml:space="preserve">del 7401 </t>
  </si>
  <si>
    <t xml:space="preserve">Prejeta sredstva iz občinskih proračunov za investicije </t>
  </si>
  <si>
    <t>7403, 7404</t>
  </si>
  <si>
    <t xml:space="preserve">del 7403 </t>
  </si>
  <si>
    <t xml:space="preserve">Prejeta sredstva iz javnih skladov za investicije </t>
  </si>
  <si>
    <t xml:space="preserve">del 7404 </t>
  </si>
  <si>
    <t xml:space="preserve">del 7130 </t>
  </si>
  <si>
    <t>del 7100</t>
  </si>
  <si>
    <t xml:space="preserve">Prihodki od udeležbe na dobičku in dividend ter presežkov prihodkov nad odhodki </t>
  </si>
  <si>
    <t xml:space="preserve">del 7141 </t>
  </si>
  <si>
    <t xml:space="preserve">Kapitalski prihodki </t>
  </si>
  <si>
    <t xml:space="preserve">Prejete donacije iz domačih virov </t>
  </si>
  <si>
    <t xml:space="preserve">Prihodki od prodaje blaga in storitev na trgu </t>
  </si>
  <si>
    <t xml:space="preserve">del 4000 </t>
  </si>
  <si>
    <t xml:space="preserve">Regres za letni dopust </t>
  </si>
  <si>
    <t xml:space="preserve">del 4003 </t>
  </si>
  <si>
    <t xml:space="preserve">Sredstva za delovno uspešnost </t>
  </si>
  <si>
    <t xml:space="preserve">del 4004 </t>
  </si>
  <si>
    <t xml:space="preserve">Sredstva za nadurno delo </t>
  </si>
  <si>
    <t xml:space="preserve">del 4005 </t>
  </si>
  <si>
    <t xml:space="preserve">Plače za delo nerezidentov po pogodbi </t>
  </si>
  <si>
    <t xml:space="preserve">Drugi izdatki zaposlenim </t>
  </si>
  <si>
    <t xml:space="preserve">del 4011 </t>
  </si>
  <si>
    <t xml:space="preserve">Prispevek za starševsko varstvo </t>
  </si>
  <si>
    <t xml:space="preserve">del 4015 </t>
  </si>
  <si>
    <t xml:space="preserve">Premije kolektivnega dodatnega pokojninskega zavarovanja, na podlagi ZKDPZJU </t>
  </si>
  <si>
    <t xml:space="preserve">del 4020 </t>
  </si>
  <si>
    <t xml:space="preserve">del 4021 </t>
  </si>
  <si>
    <t xml:space="preserve">Posebni material in storitve </t>
  </si>
  <si>
    <t xml:space="preserve">del 4022 </t>
  </si>
  <si>
    <t xml:space="preserve">Energija, voda, komunalne storitve in komunikacije </t>
  </si>
  <si>
    <t xml:space="preserve">Prevozni stroški in storitve </t>
  </si>
  <si>
    <t xml:space="preserve">Tekoče vzdrževanje </t>
  </si>
  <si>
    <t xml:space="preserve">del 4026 </t>
  </si>
  <si>
    <t xml:space="preserve">del 4027 </t>
  </si>
  <si>
    <t xml:space="preserve">Kazni in odškodnine </t>
  </si>
  <si>
    <t xml:space="preserve">Drugi operativni odhodki </t>
  </si>
  <si>
    <t xml:space="preserve">D. Plačila domačih obresti </t>
  </si>
  <si>
    <t xml:space="preserve">E. Plačila tujih obresti </t>
  </si>
  <si>
    <t xml:space="preserve">F. Subvencije </t>
  </si>
  <si>
    <t xml:space="preserve">G. Transferi posameznikom in gospodinjstvom </t>
  </si>
  <si>
    <t xml:space="preserve">H. Transferi neprofitnim organizacijam in ustanovam </t>
  </si>
  <si>
    <t xml:space="preserve">I. Drugi tekoči domači transferji </t>
  </si>
  <si>
    <t xml:space="preserve">Nakup zgradb in prostorov </t>
  </si>
  <si>
    <t xml:space="preserve">Nakup prevoznih sredstev </t>
  </si>
  <si>
    <t xml:space="preserve">Nakup opreme </t>
  </si>
  <si>
    <t xml:space="preserve">Investicijsko vzdrževanje in obnove </t>
  </si>
  <si>
    <t xml:space="preserve">Nakup zemljišč in naravnih bogastev </t>
  </si>
  <si>
    <t xml:space="preserve">Nakup nematerialnega premoženja </t>
  </si>
  <si>
    <t xml:space="preserve">Študije o izvedljivosti projektov, projektna dokumentacija, nadzor, investicijski inženiring </t>
  </si>
  <si>
    <t xml:space="preserve">del 400 </t>
  </si>
  <si>
    <t xml:space="preserve">del 401 </t>
  </si>
  <si>
    <t>B.  RAČUN FINANČNIH TERJATEV IN NALOŽB</t>
  </si>
  <si>
    <t>Prejeta vračila danih posojil</t>
  </si>
  <si>
    <t>Prodaja kapitalskih deležev</t>
  </si>
  <si>
    <t>Dana posojila</t>
  </si>
  <si>
    <t>C.  RAČUN FINANCIRANJA</t>
  </si>
  <si>
    <t>Domače zadolževanje</t>
  </si>
  <si>
    <t>Zadolževanje v tujini</t>
  </si>
  <si>
    <t>Odplačila domačega dolga</t>
  </si>
  <si>
    <t>Odplačila dolga v tujino</t>
  </si>
  <si>
    <t>IX. NETO ZADOLŽEVANJE (VII.-VIII.)</t>
  </si>
  <si>
    <t>IZKAZ PRIHODKOV IN ODHODKOV DOLOČENIH UPORABNIKOV PO DENARNEM TOKU</t>
  </si>
  <si>
    <t>RAČUN FINANČNIH TERJATEV IN NALOŽB</t>
  </si>
  <si>
    <t>RAČUN FINANCIRANJA</t>
  </si>
  <si>
    <t>Oznaka AOP</t>
  </si>
  <si>
    <t>Povračila in nadomestila</t>
  </si>
  <si>
    <t>485 oz. 486</t>
  </si>
  <si>
    <t>572 oz. 573</t>
  </si>
  <si>
    <t>1. PRIHODKI ZA IZVAJANJE JAVNE SLUŽBE (403+420)</t>
  </si>
  <si>
    <t>I. SKUPAJ PRIHODKI (402+431)</t>
  </si>
  <si>
    <t>A. Prihodki iz sredstev javnih financ (404+407+410+413+418+419)</t>
  </si>
  <si>
    <t>a. Prejeta sredstva iz državnega proračuna (405+406)</t>
  </si>
  <si>
    <t>b. Prejeta sredstva iz občinskih proračunov (408+409)</t>
  </si>
  <si>
    <t xml:space="preserve">Prejeta sredstva iz občinskih proračunov za tekočo porabo </t>
  </si>
  <si>
    <t>c. Prejeta sredstva iz skladov socialnega zavarovanja (411+412)</t>
  </si>
  <si>
    <t xml:space="preserve">Prejeta sredstva iz skladov socialnega zavarovanja za tekočo porabo </t>
  </si>
  <si>
    <t>Prejeta sredstva iz proračuna EU iz strukturnih skladov</t>
  </si>
  <si>
    <t>Prejeta sredstva iz proračuna EU iz Kohezijskega sklada</t>
  </si>
  <si>
    <t>Prejeta sredstva iz proračuna EU za izvajanje centraliziranih in drugih programov EU</t>
  </si>
  <si>
    <t>Prejeta sredstva od drugih evropskih institucij in iz drugih držav</t>
  </si>
  <si>
    <t>2. PRIHODKI OD PRODAJE BLAGA IN STORITEV NA TRGU (432+433)</t>
  </si>
  <si>
    <t>II. SKUPAJ ODHODKI (438+481)</t>
  </si>
  <si>
    <t>1. ODHODKI ZA IZVAJANJE JAVNE SLUŽBE (439+447+453+464+465+466+467+468+469+470)</t>
  </si>
  <si>
    <t>A. Plače in drugi izdatki zaposlenim (440+441+442+443+444+445+446)</t>
  </si>
  <si>
    <t>B. Prispevki delodajalcev za socialno varnost (448+449+450+451+452)</t>
  </si>
  <si>
    <t>Novogradnja, rekonstrukcija in adaptacije</t>
  </si>
  <si>
    <t xml:space="preserve">Nakup blagovnih rezerv in intervencijskih zalog </t>
  </si>
  <si>
    <t>2. ODHODKI IZ NASLOVA PRODAJE BLAGA IN STORITEV NA TRGU (482+483+484)</t>
  </si>
  <si>
    <t>A. Plače in drugi izdatki zaposlenim iz naslova prodaje blaga in storitev na trgu</t>
  </si>
  <si>
    <t>B. Prispevki delodajalcev za socialno varnost iz naslova prodaje blaga in storitev na trgu</t>
  </si>
  <si>
    <t>C. Izdatki za blago in storitve iz naslova prodaje blaga in storitev na trgu</t>
  </si>
  <si>
    <t xml:space="preserve">na dan 31. 12. </t>
  </si>
  <si>
    <t>Plan 2023</t>
  </si>
  <si>
    <t>FN 2024</t>
  </si>
  <si>
    <t>Plan 2024 / Plan 2023</t>
  </si>
  <si>
    <t>Plan 2024 / Ocena realizacije 2023</t>
  </si>
  <si>
    <t>Plan 2024 - Ocena realizacije 2023</t>
  </si>
  <si>
    <t>Ocena realizacije 2023</t>
  </si>
  <si>
    <t>Plan 2024</t>
  </si>
  <si>
    <t>Realizacija 2023</t>
  </si>
  <si>
    <t>Finančni načrt 2024</t>
  </si>
  <si>
    <t>Indeks                                FN 2024 / Real. 2023</t>
  </si>
  <si>
    <t>POPRAVEK VREDNOSTI ZGRADB</t>
  </si>
  <si>
    <t>NEDOKONČANA PROIZVODNJA</t>
  </si>
  <si>
    <t>REZERVACIJE</t>
  </si>
  <si>
    <t>PRIHODKI IZ JAVNIH FINANC IN NEJAVNIH VIROV ZA OPRAVLJANJE JAVNE SLUŽBE</t>
  </si>
  <si>
    <t>STROŠKI PRODANIH ZALOG</t>
  </si>
  <si>
    <t>d. Prejeta sredstva iz javnih skladov, javnih agencij in javnih zavodov (414+415+416+417)</t>
  </si>
  <si>
    <t xml:space="preserve">Prejeta sredstva iz javnih agencij in javnih zavodov za tekočo porabo </t>
  </si>
  <si>
    <t xml:space="preserve">Prejeta sredstva iz javnih agencij in javnih zavodov za investicije </t>
  </si>
  <si>
    <t>Prihodki od premoženja</t>
  </si>
  <si>
    <t>Drugi nedavčni prihodki</t>
  </si>
  <si>
    <t>J. Investicijski odhodki (4701+472+473+474+475+476+477+478+479)</t>
  </si>
  <si>
    <t>f. Prejeta sredstva iz državnega proračuna iz sredstev proračuna EU unije in drugih držav</t>
  </si>
  <si>
    <t>B) Drugi prihodki za izvajanje dejavnosti javne službe (422+423+487+424+425+426+427+488+489+490+429+430)</t>
  </si>
  <si>
    <t>C. Izdatki za blago in storitve za izvajanje javne službe (454+455+456+457+458+459+460+461+463)</t>
  </si>
  <si>
    <t>DENARNA SREDSTVA V BLAGAJNI IN TAKOJ UNOVČLJIVI VREDNOSTNI PAPIRJI</t>
  </si>
  <si>
    <t>PRISPEVKI ZA SOCIALNO VARNOST</t>
  </si>
  <si>
    <t>(v eurih, s centi)</t>
  </si>
  <si>
    <t>Prejeta sredstva iz državnega proračuna za tekočo porabo</t>
  </si>
  <si>
    <t>Prihodki od obresti</t>
  </si>
  <si>
    <t>Izdatki za službena potovanja</t>
  </si>
  <si>
    <t>IV. PREJETA VRAČILA DANIH POSOJIL IN PRODAJA KAPITALSKIH DELEŽEV (KONTO 750 + 751)</t>
  </si>
  <si>
    <t>X. POVEČANJE (ZMANJŠANJE) SREDSTEV NA RAČUNIH (I. + IV. + VII. - II. - V. - VIII.)</t>
  </si>
  <si>
    <t>VII. ZADOLŽEVANJE (KONTO 500 + 501)</t>
  </si>
  <si>
    <t>VIII. ODPLAČILA DOLGA (KONTO 550 + 551)</t>
  </si>
  <si>
    <t>III.  PRESEŽEK (PRIMANJKLJAJ) PRIHODKOV NAD ODHODKI (I. - II.) (401 - 437)</t>
  </si>
  <si>
    <t>XI. NETO FINANCIRANJE (VI. + VII .- VIII. - X .= - III.)</t>
  </si>
  <si>
    <t>PASIVNI KONTI IZVENBILANČNE EVIDENCE</t>
  </si>
  <si>
    <t>PRIHODKI OD PRODAJE PROIZVODOV, BLAGA IN STORITEV NA TRDU</t>
  </si>
  <si>
    <t>Povečanje finančnih naložb</t>
  </si>
  <si>
    <t>VI.PREJETA MINUS DANA POSOJILA OZ. DANA MINUS PREJETA POSOJILA (IV. - V.)</t>
  </si>
  <si>
    <t>524 oz. 525</t>
  </si>
  <si>
    <t>V. DANA POSOJILA IN POVEČANJE FINANČNIH NALOŽB (KONTO 440 + 441)</t>
  </si>
  <si>
    <t>NAZIV KONTA</t>
  </si>
  <si>
    <t>Členitev</t>
  </si>
  <si>
    <t>kontov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</si>
</sst>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000"/>
    <numFmt numFmtId="166" formatCode="#,##0_ ;[Red]\-#,##0\ "/>
  </numFmts>
  <fonts count="23" x14ac:knownFonts="1">
    <font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10"/>
      <name val="MS Sans Serif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u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5" fillId="0" borderId="0"/>
    <xf numFmtId="0" fontId="16" fillId="0" borderId="0"/>
    <xf numFmtId="0" fontId="17" fillId="0" borderId="0"/>
    <xf numFmtId="0" fontId="12" fillId="0" borderId="0"/>
  </cellStyleXfs>
  <cellXfs count="341">
    <xf numFmtId="0" fontId="0" fillId="0" borderId="0" xfId="0"/>
    <xf numFmtId="0" fontId="3" fillId="0" borderId="0" xfId="0" applyFont="1"/>
    <xf numFmtId="0" fontId="4" fillId="2" borderId="1" xfId="0" quotePrefix="1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165" fontId="4" fillId="2" borderId="4" xfId="0" quotePrefix="1" applyNumberFormat="1" applyFont="1" applyFill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165" fontId="4" fillId="2" borderId="7" xfId="0" quotePrefix="1" applyNumberFormat="1" applyFont="1" applyFill="1" applyBorder="1" applyAlignment="1">
      <alignment horizontal="center" vertical="center"/>
    </xf>
    <xf numFmtId="0" fontId="4" fillId="2" borderId="8" xfId="0" quotePrefix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165" fontId="4" fillId="2" borderId="10" xfId="0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5" fontId="4" fillId="2" borderId="11" xfId="0" quotePrefix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6" xfId="0" applyFont="1" applyFill="1" applyBorder="1" applyAlignment="1">
      <alignment vertical="center" wrapText="1"/>
    </xf>
    <xf numFmtId="0" fontId="4" fillId="2" borderId="12" xfId="0" quotePrefix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165" fontId="4" fillId="2" borderId="14" xfId="0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2" borderId="13" xfId="0" applyFont="1" applyFill="1" applyBorder="1" applyAlignment="1">
      <alignment vertical="center"/>
    </xf>
    <xf numFmtId="0" fontId="3" fillId="2" borderId="0" xfId="0" applyFont="1" applyFill="1"/>
    <xf numFmtId="3" fontId="11" fillId="0" borderId="0" xfId="4" applyNumberFormat="1" applyFont="1" applyAlignment="1">
      <alignment horizontal="left" vertical="center"/>
    </xf>
    <xf numFmtId="0" fontId="11" fillId="0" borderId="0" xfId="0" applyFont="1"/>
    <xf numFmtId="49" fontId="0" fillId="0" borderId="0" xfId="0" applyNumberFormat="1"/>
    <xf numFmtId="0" fontId="3" fillId="0" borderId="15" xfId="0" applyFont="1" applyBorder="1"/>
    <xf numFmtId="0" fontId="4" fillId="0" borderId="0" xfId="0" applyFont="1" applyAlignment="1">
      <alignment vertical="center" wrapText="1"/>
    </xf>
    <xf numFmtId="165" fontId="9" fillId="2" borderId="16" xfId="0" quotePrefix="1" applyNumberFormat="1" applyFont="1" applyFill="1" applyBorder="1" applyAlignment="1">
      <alignment horizontal="center" vertical="center"/>
    </xf>
    <xf numFmtId="3" fontId="9" fillId="0" borderId="16" xfId="0" quotePrefix="1" applyNumberFormat="1" applyFont="1" applyBorder="1" applyAlignment="1">
      <alignment horizontal="right" vertical="center"/>
    </xf>
    <xf numFmtId="0" fontId="9" fillId="2" borderId="17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164" fontId="9" fillId="2" borderId="29" xfId="0" quotePrefix="1" applyNumberFormat="1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vertical="center" wrapText="1"/>
    </xf>
    <xf numFmtId="0" fontId="14" fillId="0" borderId="15" xfId="0" applyFont="1" applyBorder="1"/>
    <xf numFmtId="3" fontId="9" fillId="0" borderId="31" xfId="0" quotePrefix="1" applyNumberFormat="1" applyFont="1" applyBorder="1" applyAlignment="1">
      <alignment horizontal="right" vertical="center"/>
    </xf>
    <xf numFmtId="0" fontId="13" fillId="0" borderId="15" xfId="0" applyFont="1" applyBorder="1"/>
    <xf numFmtId="0" fontId="9" fillId="2" borderId="32" xfId="0" applyFont="1" applyFill="1" applyBorder="1" applyAlignment="1">
      <alignment vertical="center"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4" fillId="0" borderId="0" xfId="0" applyFont="1"/>
    <xf numFmtId="0" fontId="13" fillId="0" borderId="0" xfId="0" applyFont="1"/>
    <xf numFmtId="0" fontId="2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  <protection locked="0"/>
    </xf>
    <xf numFmtId="49" fontId="10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3" fontId="4" fillId="0" borderId="4" xfId="0" quotePrefix="1" applyNumberFormat="1" applyFont="1" applyBorder="1" applyAlignment="1" applyProtection="1">
      <alignment horizontal="right" vertical="center"/>
      <protection locked="0"/>
    </xf>
    <xf numFmtId="3" fontId="4" fillId="0" borderId="7" xfId="0" quotePrefix="1" applyNumberFormat="1" applyFont="1" applyBorder="1" applyAlignment="1" applyProtection="1">
      <alignment horizontal="right" vertical="center"/>
      <protection locked="0"/>
    </xf>
    <xf numFmtId="3" fontId="4" fillId="0" borderId="10" xfId="0" quotePrefix="1" applyNumberFormat="1" applyFont="1" applyBorder="1" applyAlignment="1" applyProtection="1">
      <alignment horizontal="right" vertical="center"/>
      <protection locked="0"/>
    </xf>
    <xf numFmtId="3" fontId="4" fillId="0" borderId="14" xfId="0" quotePrefix="1" applyNumberFormat="1" applyFont="1" applyBorder="1" applyAlignment="1" applyProtection="1">
      <alignment horizontal="right" vertical="center"/>
      <protection locked="0"/>
    </xf>
    <xf numFmtId="3" fontId="4" fillId="0" borderId="11" xfId="0" quotePrefix="1" applyNumberFormat="1" applyFont="1" applyBorder="1" applyAlignment="1" applyProtection="1">
      <alignment horizontal="right" vertical="center"/>
      <protection locked="0"/>
    </xf>
    <xf numFmtId="3" fontId="9" fillId="0" borderId="33" xfId="0" quotePrefix="1" applyNumberFormat="1" applyFont="1" applyBorder="1" applyAlignment="1">
      <alignment horizontal="right" vertical="center"/>
    </xf>
    <xf numFmtId="3" fontId="9" fillId="0" borderId="34" xfId="0" quotePrefix="1" applyNumberFormat="1" applyFont="1" applyBorder="1" applyAlignment="1">
      <alignment horizontal="right" vertical="center"/>
    </xf>
    <xf numFmtId="164" fontId="9" fillId="2" borderId="35" xfId="0" quotePrefix="1" applyNumberFormat="1" applyFont="1" applyFill="1" applyBorder="1" applyAlignment="1">
      <alignment horizontal="center" vertical="center"/>
    </xf>
    <xf numFmtId="0" fontId="4" fillId="2" borderId="36" xfId="0" quotePrefix="1" applyFont="1" applyFill="1" applyBorder="1" applyAlignment="1">
      <alignment horizontal="center" vertical="center"/>
    </xf>
    <xf numFmtId="166" fontId="9" fillId="2" borderId="36" xfId="0" quotePrefix="1" applyNumberFormat="1" applyFont="1" applyFill="1" applyBorder="1" applyAlignment="1">
      <alignment horizontal="center" vertical="center"/>
    </xf>
    <xf numFmtId="164" fontId="9" fillId="2" borderId="36" xfId="0" quotePrefix="1" applyNumberFormat="1" applyFont="1" applyFill="1" applyBorder="1" applyAlignment="1">
      <alignment horizontal="center" vertical="center"/>
    </xf>
    <xf numFmtId="164" fontId="11" fillId="2" borderId="36" xfId="0" quotePrefix="1" applyNumberFormat="1" applyFont="1" applyFill="1" applyBorder="1" applyAlignment="1">
      <alignment horizontal="center" vertical="center"/>
    </xf>
    <xf numFmtId="166" fontId="4" fillId="2" borderId="36" xfId="0" quotePrefix="1" applyNumberFormat="1" applyFont="1" applyFill="1" applyBorder="1" applyAlignment="1">
      <alignment horizontal="center" vertical="center"/>
    </xf>
    <xf numFmtId="164" fontId="9" fillId="2" borderId="37" xfId="0" quotePrefix="1" applyNumberFormat="1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/>
    </xf>
    <xf numFmtId="165" fontId="9" fillId="2" borderId="35" xfId="0" quotePrefix="1" applyNumberFormat="1" applyFont="1" applyFill="1" applyBorder="1" applyAlignment="1">
      <alignment horizontal="center" vertical="center"/>
    </xf>
    <xf numFmtId="165" fontId="4" fillId="2" borderId="36" xfId="0" quotePrefix="1" applyNumberFormat="1" applyFont="1" applyFill="1" applyBorder="1" applyAlignment="1">
      <alignment horizontal="center" vertical="center"/>
    </xf>
    <xf numFmtId="165" fontId="9" fillId="2" borderId="36" xfId="0" quotePrefix="1" applyNumberFormat="1" applyFont="1" applyFill="1" applyBorder="1" applyAlignment="1">
      <alignment horizontal="center" vertical="center"/>
    </xf>
    <xf numFmtId="165" fontId="11" fillId="2" borderId="36" xfId="0" quotePrefix="1" applyNumberFormat="1" applyFont="1" applyFill="1" applyBorder="1" applyAlignment="1">
      <alignment horizontal="center" vertical="center"/>
    </xf>
    <xf numFmtId="165" fontId="9" fillId="2" borderId="37" xfId="0" quotePrefix="1" applyNumberFormat="1" applyFont="1" applyFill="1" applyBorder="1" applyAlignment="1">
      <alignment horizontal="center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4" fontId="9" fillId="0" borderId="44" xfId="0" quotePrefix="1" applyNumberFormat="1" applyFont="1" applyBorder="1" applyAlignment="1">
      <alignment horizontal="right" vertical="center"/>
    </xf>
    <xf numFmtId="4" fontId="4" fillId="0" borderId="45" xfId="0" quotePrefix="1" applyNumberFormat="1" applyFont="1" applyBorder="1" applyAlignment="1">
      <alignment horizontal="right" vertical="center"/>
    </xf>
    <xf numFmtId="4" fontId="9" fillId="0" borderId="45" xfId="0" quotePrefix="1" applyNumberFormat="1" applyFont="1" applyBorder="1" applyAlignment="1">
      <alignment horizontal="right" vertical="center"/>
    </xf>
    <xf numFmtId="4" fontId="11" fillId="0" borderId="45" xfId="0" quotePrefix="1" applyNumberFormat="1" applyFont="1" applyBorder="1" applyAlignment="1">
      <alignment horizontal="right" vertical="center"/>
    </xf>
    <xf numFmtId="4" fontId="9" fillId="0" borderId="46" xfId="0" quotePrefix="1" applyNumberFormat="1" applyFont="1" applyBorder="1" applyAlignment="1">
      <alignment horizontal="right" vertical="center"/>
    </xf>
    <xf numFmtId="3" fontId="9" fillId="0" borderId="35" xfId="0" quotePrefix="1" applyNumberFormat="1" applyFont="1" applyBorder="1" applyAlignment="1">
      <alignment horizontal="right" vertical="center"/>
    </xf>
    <xf numFmtId="3" fontId="4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11" fillId="0" borderId="36" xfId="0" quotePrefix="1" applyNumberFormat="1" applyFont="1" applyBorder="1" applyAlignment="1">
      <alignment horizontal="right" vertical="center"/>
    </xf>
    <xf numFmtId="3" fontId="9" fillId="0" borderId="37" xfId="0" quotePrefix="1" applyNumberFormat="1" applyFont="1" applyBorder="1" applyAlignment="1">
      <alignment horizontal="right" vertical="center"/>
    </xf>
    <xf numFmtId="3" fontId="4" fillId="0" borderId="33" xfId="0" quotePrefix="1" applyNumberFormat="1" applyFont="1" applyBorder="1" applyAlignment="1" applyProtection="1">
      <alignment horizontal="right" vertical="center"/>
      <protection locked="0"/>
    </xf>
    <xf numFmtId="3" fontId="4" fillId="0" borderId="43" xfId="0" quotePrefix="1" applyNumberFormat="1" applyFont="1" applyBorder="1" applyAlignment="1" applyProtection="1">
      <alignment horizontal="right" vertical="center"/>
      <protection locked="0"/>
    </xf>
    <xf numFmtId="3" fontId="9" fillId="0" borderId="33" xfId="0" quotePrefix="1" applyNumberFormat="1" applyFont="1" applyBorder="1" applyAlignment="1" applyProtection="1">
      <alignment horizontal="right" vertical="center"/>
      <protection locked="0"/>
    </xf>
    <xf numFmtId="3" fontId="9" fillId="0" borderId="43" xfId="0" quotePrefix="1" applyNumberFormat="1" applyFont="1" applyBorder="1" applyAlignment="1" applyProtection="1">
      <alignment horizontal="right" vertical="center"/>
      <protection locked="0"/>
    </xf>
    <xf numFmtId="3" fontId="11" fillId="0" borderId="33" xfId="0" quotePrefix="1" applyNumberFormat="1" applyFont="1" applyBorder="1" applyAlignment="1" applyProtection="1">
      <alignment horizontal="right" vertical="center"/>
      <protection locked="0"/>
    </xf>
    <xf numFmtId="3" fontId="11" fillId="0" borderId="43" xfId="0" quotePrefix="1" applyNumberFormat="1" applyFont="1" applyBorder="1" applyAlignment="1" applyProtection="1">
      <alignment horizontal="right" vertical="center"/>
      <protection locked="0"/>
    </xf>
    <xf numFmtId="3" fontId="9" fillId="0" borderId="47" xfId="0" quotePrefix="1" applyNumberFormat="1" applyFont="1" applyBorder="1" applyAlignment="1" applyProtection="1">
      <alignment horizontal="right" vertical="center"/>
      <protection locked="0"/>
    </xf>
    <xf numFmtId="3" fontId="9" fillId="0" borderId="48" xfId="0" quotePrefix="1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164" fontId="4" fillId="2" borderId="36" xfId="0" quotePrefix="1" applyNumberFormat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3" fontId="9" fillId="0" borderId="44" xfId="0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9" fillId="0" borderId="49" xfId="0" applyNumberFormat="1" applyFont="1" applyBorder="1" applyAlignment="1">
      <alignment horizontal="right" vertical="center"/>
    </xf>
    <xf numFmtId="3" fontId="9" fillId="0" borderId="50" xfId="0" applyNumberFormat="1" applyFont="1" applyBorder="1" applyAlignment="1">
      <alignment horizontal="right" vertical="center"/>
    </xf>
    <xf numFmtId="3" fontId="9" fillId="0" borderId="45" xfId="0" applyNumberFormat="1" applyFont="1" applyBorder="1" applyAlignment="1">
      <alignment horizontal="right" vertical="center"/>
    </xf>
    <xf numFmtId="3" fontId="9" fillId="0" borderId="43" xfId="0" applyNumberFormat="1" applyFont="1" applyBorder="1" applyAlignment="1">
      <alignment horizontal="right" vertical="center"/>
    </xf>
    <xf numFmtId="3" fontId="9" fillId="0" borderId="51" xfId="0" applyNumberFormat="1" applyFont="1" applyBorder="1" applyAlignment="1">
      <alignment horizontal="right" vertical="center"/>
    </xf>
    <xf numFmtId="3" fontId="9" fillId="0" borderId="52" xfId="0" applyNumberFormat="1" applyFont="1" applyBorder="1" applyAlignment="1">
      <alignment horizontal="right" vertical="center"/>
    </xf>
    <xf numFmtId="3" fontId="4" fillId="0" borderId="45" xfId="0" applyNumberFormat="1" applyFont="1" applyBorder="1" applyAlignment="1" applyProtection="1">
      <alignment horizontal="right" vertical="center"/>
      <protection locked="0"/>
    </xf>
    <xf numFmtId="3" fontId="4" fillId="0" borderId="43" xfId="0" applyNumberFormat="1" applyFont="1" applyBorder="1" applyAlignment="1" applyProtection="1">
      <alignment horizontal="right" vertical="center"/>
      <protection locked="0"/>
    </xf>
    <xf numFmtId="3" fontId="4" fillId="0" borderId="51" xfId="0" applyNumberFormat="1" applyFont="1" applyBorder="1" applyAlignment="1" applyProtection="1">
      <alignment horizontal="right" vertical="center"/>
      <protection locked="0"/>
    </xf>
    <xf numFmtId="3" fontId="4" fillId="0" borderId="52" xfId="0" applyNumberFormat="1" applyFont="1" applyBorder="1" applyAlignment="1" applyProtection="1">
      <alignment horizontal="right" vertical="center"/>
      <protection locked="0"/>
    </xf>
    <xf numFmtId="3" fontId="9" fillId="0" borderId="45" xfId="0" applyNumberFormat="1" applyFont="1" applyBorder="1" applyAlignment="1" applyProtection="1">
      <alignment horizontal="right" vertical="center"/>
      <protection locked="0"/>
    </xf>
    <xf numFmtId="3" fontId="9" fillId="0" borderId="43" xfId="0" applyNumberFormat="1" applyFont="1" applyBorder="1" applyAlignment="1" applyProtection="1">
      <alignment horizontal="right" vertical="center"/>
      <protection locked="0"/>
    </xf>
    <xf numFmtId="3" fontId="9" fillId="0" borderId="51" xfId="0" applyNumberFormat="1" applyFont="1" applyBorder="1" applyAlignment="1" applyProtection="1">
      <alignment horizontal="right" vertical="center"/>
      <protection locked="0"/>
    </xf>
    <xf numFmtId="3" fontId="9" fillId="0" borderId="52" xfId="0" applyNumberFormat="1" applyFont="1" applyBorder="1" applyAlignment="1" applyProtection="1">
      <alignment horizontal="right" vertical="center"/>
      <protection locked="0"/>
    </xf>
    <xf numFmtId="3" fontId="9" fillId="0" borderId="46" xfId="0" applyNumberFormat="1" applyFont="1" applyBorder="1" applyAlignment="1" applyProtection="1">
      <alignment horizontal="right" vertical="center"/>
      <protection locked="0"/>
    </xf>
    <xf numFmtId="3" fontId="9" fillId="0" borderId="48" xfId="0" applyNumberFormat="1" applyFont="1" applyBorder="1" applyAlignment="1" applyProtection="1">
      <alignment horizontal="right" vertical="center"/>
      <protection locked="0"/>
    </xf>
    <xf numFmtId="3" fontId="9" fillId="0" borderId="53" xfId="0" applyNumberFormat="1" applyFont="1" applyBorder="1" applyAlignment="1" applyProtection="1">
      <alignment horizontal="right" vertical="center"/>
      <protection locked="0"/>
    </xf>
    <xf numFmtId="3" fontId="9" fillId="0" borderId="54" xfId="0" applyNumberFormat="1" applyFont="1" applyBorder="1" applyAlignment="1" applyProtection="1">
      <alignment horizontal="right" vertical="center"/>
      <protection locked="0"/>
    </xf>
    <xf numFmtId="4" fontId="9" fillId="0" borderId="50" xfId="0" quotePrefix="1" applyNumberFormat="1" applyFont="1" applyBorder="1" applyAlignment="1">
      <alignment horizontal="right" vertical="center"/>
    </xf>
    <xf numFmtId="4" fontId="4" fillId="0" borderId="52" xfId="0" quotePrefix="1" applyNumberFormat="1" applyFont="1" applyBorder="1" applyAlignment="1">
      <alignment horizontal="right" vertical="center"/>
    </xf>
    <xf numFmtId="4" fontId="9" fillId="0" borderId="52" xfId="0" quotePrefix="1" applyNumberFormat="1" applyFont="1" applyBorder="1" applyAlignment="1">
      <alignment horizontal="right" vertical="center"/>
    </xf>
    <xf numFmtId="4" fontId="11" fillId="0" borderId="52" xfId="0" quotePrefix="1" applyNumberFormat="1" applyFont="1" applyBorder="1" applyAlignment="1">
      <alignment horizontal="right" vertical="center"/>
    </xf>
    <xf numFmtId="4" fontId="9" fillId="0" borderId="54" xfId="0" quotePrefix="1" applyNumberFormat="1" applyFont="1" applyBorder="1" applyAlignment="1">
      <alignment horizontal="right" vertical="center"/>
    </xf>
    <xf numFmtId="0" fontId="13" fillId="2" borderId="10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Font="1"/>
    <xf numFmtId="49" fontId="9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3" fontId="21" fillId="0" borderId="51" xfId="2" applyNumberFormat="1" applyFont="1" applyBorder="1" applyAlignment="1">
      <alignment horizontal="left" vertical="center" wrapText="1"/>
    </xf>
    <xf numFmtId="3" fontId="21" fillId="0" borderId="56" xfId="2" applyNumberFormat="1" applyFont="1" applyBorder="1" applyAlignment="1">
      <alignment horizontal="left" vertical="center" wrapText="1"/>
    </xf>
    <xf numFmtId="3" fontId="21" fillId="0" borderId="53" xfId="2" applyNumberFormat="1" applyFont="1" applyBorder="1" applyAlignment="1">
      <alignment horizontal="left" vertical="center" wrapText="1"/>
    </xf>
    <xf numFmtId="3" fontId="21" fillId="0" borderId="49" xfId="2" applyNumberFormat="1" applyFont="1" applyBorder="1" applyAlignment="1">
      <alignment horizontal="left" vertical="center" wrapText="1"/>
    </xf>
    <xf numFmtId="3" fontId="22" fillId="0" borderId="51" xfId="2" applyNumberFormat="1" applyFont="1" applyBorder="1" applyAlignment="1">
      <alignment horizontal="left" vertical="center" wrapText="1"/>
    </xf>
    <xf numFmtId="3" fontId="20" fillId="4" borderId="51" xfId="2" applyNumberFormat="1" applyFont="1" applyFill="1" applyBorder="1" applyAlignment="1">
      <alignment horizontal="left" vertical="center" wrapText="1"/>
    </xf>
    <xf numFmtId="4" fontId="20" fillId="4" borderId="43" xfId="2" applyNumberFormat="1" applyFont="1" applyFill="1" applyBorder="1" applyAlignment="1">
      <alignment horizontal="right" vertical="center"/>
    </xf>
    <xf numFmtId="1" fontId="20" fillId="4" borderId="40" xfId="2" applyNumberFormat="1" applyFont="1" applyFill="1" applyBorder="1" applyAlignment="1">
      <alignment horizontal="right" vertical="center"/>
    </xf>
    <xf numFmtId="1" fontId="20" fillId="4" borderId="57" xfId="2" applyNumberFormat="1" applyFont="1" applyFill="1" applyBorder="1" applyAlignment="1">
      <alignment horizontal="right" vertical="center"/>
    </xf>
    <xf numFmtId="3" fontId="20" fillId="4" borderId="58" xfId="2" applyNumberFormat="1" applyFont="1" applyFill="1" applyBorder="1" applyAlignment="1">
      <alignment horizontal="left" vertical="center" wrapText="1"/>
    </xf>
    <xf numFmtId="3" fontId="20" fillId="4" borderId="59" xfId="2" applyNumberFormat="1" applyFont="1" applyFill="1" applyBorder="1" applyAlignment="1">
      <alignment horizontal="left" vertical="center" wrapText="1"/>
    </xf>
    <xf numFmtId="0" fontId="4" fillId="2" borderId="61" xfId="0" quotePrefix="1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vertical="center"/>
    </xf>
    <xf numFmtId="165" fontId="4" fillId="2" borderId="63" xfId="0" quotePrefix="1" applyNumberFormat="1" applyFont="1" applyFill="1" applyBorder="1" applyAlignment="1">
      <alignment horizontal="center" vertical="center"/>
    </xf>
    <xf numFmtId="3" fontId="4" fillId="0" borderId="63" xfId="0" quotePrefix="1" applyNumberFormat="1" applyFont="1" applyBorder="1" applyAlignment="1" applyProtection="1">
      <alignment horizontal="right" vertical="center"/>
      <protection locked="0"/>
    </xf>
    <xf numFmtId="164" fontId="9" fillId="2" borderId="64" xfId="0" quotePrefix="1" applyNumberFormat="1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vertical="center" wrapText="1"/>
    </xf>
    <xf numFmtId="165" fontId="9" fillId="2" borderId="66" xfId="0" quotePrefix="1" applyNumberFormat="1" applyFont="1" applyFill="1" applyBorder="1" applyAlignment="1">
      <alignment horizontal="center" vertical="center"/>
    </xf>
    <xf numFmtId="3" fontId="9" fillId="0" borderId="66" xfId="0" quotePrefix="1" applyNumberFormat="1" applyFont="1" applyBorder="1" applyAlignment="1">
      <alignment horizontal="right" vertical="center"/>
    </xf>
    <xf numFmtId="0" fontId="14" fillId="3" borderId="67" xfId="0" applyFont="1" applyFill="1" applyBorder="1" applyAlignment="1">
      <alignment horizontal="center" vertical="center"/>
    </xf>
    <xf numFmtId="0" fontId="13" fillId="3" borderId="68" xfId="0" applyFont="1" applyFill="1" applyBorder="1" applyAlignment="1">
      <alignment vertical="center"/>
    </xf>
    <xf numFmtId="0" fontId="14" fillId="3" borderId="68" xfId="0" applyFont="1" applyFill="1" applyBorder="1"/>
    <xf numFmtId="3" fontId="14" fillId="3" borderId="68" xfId="0" applyNumberFormat="1" applyFont="1" applyFill="1" applyBorder="1" applyAlignment="1">
      <alignment horizontal="right"/>
    </xf>
    <xf numFmtId="3" fontId="14" fillId="3" borderId="69" xfId="0" applyNumberFormat="1" applyFont="1" applyFill="1" applyBorder="1" applyAlignment="1">
      <alignment horizontal="right"/>
    </xf>
    <xf numFmtId="0" fontId="5" fillId="3" borderId="67" xfId="0" applyFont="1" applyFill="1" applyBorder="1" applyAlignment="1">
      <alignment horizontal="center" vertical="center"/>
    </xf>
    <xf numFmtId="0" fontId="6" fillId="3" borderId="68" xfId="0" applyFont="1" applyFill="1" applyBorder="1" applyAlignment="1">
      <alignment vertical="center"/>
    </xf>
    <xf numFmtId="0" fontId="5" fillId="3" borderId="68" xfId="0" applyFont="1" applyFill="1" applyBorder="1"/>
    <xf numFmtId="0" fontId="5" fillId="3" borderId="69" xfId="0" applyFont="1" applyFill="1" applyBorder="1"/>
    <xf numFmtId="0" fontId="1" fillId="2" borderId="70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9" fillId="2" borderId="71" xfId="0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20" fillId="0" borderId="0" xfId="2" applyFont="1" applyAlignment="1">
      <alignment horizontal="center" vertical="center"/>
    </xf>
    <xf numFmtId="0" fontId="19" fillId="4" borderId="74" xfId="1" applyFont="1" applyFill="1" applyBorder="1" applyAlignment="1">
      <alignment horizontal="center" vertical="center"/>
    </xf>
    <xf numFmtId="0" fontId="19" fillId="4" borderId="75" xfId="1" applyFont="1" applyFill="1" applyBorder="1" applyAlignment="1">
      <alignment vertical="center"/>
    </xf>
    <xf numFmtId="3" fontId="21" fillId="4" borderId="76" xfId="2" quotePrefix="1" applyNumberFormat="1" applyFont="1" applyFill="1" applyBorder="1" applyAlignment="1">
      <alignment horizontal="center" vertical="center"/>
    </xf>
    <xf numFmtId="0" fontId="18" fillId="4" borderId="45" xfId="1" applyFont="1" applyFill="1" applyBorder="1" applyAlignment="1">
      <alignment horizontal="center" vertical="center"/>
    </xf>
    <xf numFmtId="0" fontId="18" fillId="4" borderId="33" xfId="1" applyFont="1" applyFill="1" applyBorder="1" applyAlignment="1">
      <alignment vertical="center" wrapText="1"/>
    </xf>
    <xf numFmtId="0" fontId="19" fillId="0" borderId="45" xfId="1" applyFont="1" applyBorder="1" applyAlignment="1">
      <alignment horizontal="center" vertical="center"/>
    </xf>
    <xf numFmtId="0" fontId="19" fillId="0" borderId="33" xfId="1" applyFont="1" applyBorder="1" applyAlignment="1">
      <alignment vertical="center" wrapText="1"/>
    </xf>
    <xf numFmtId="0" fontId="18" fillId="0" borderId="33" xfId="1" applyFont="1" applyBorder="1" applyAlignment="1">
      <alignment vertical="center" wrapText="1"/>
    </xf>
    <xf numFmtId="0" fontId="19" fillId="0" borderId="45" xfId="1" applyFont="1" applyBorder="1" applyAlignment="1">
      <alignment horizontal="center" vertical="center" wrapText="1"/>
    </xf>
    <xf numFmtId="0" fontId="19" fillId="4" borderId="45" xfId="1" applyFont="1" applyFill="1" applyBorder="1" applyAlignment="1">
      <alignment horizontal="center" vertical="center"/>
    </xf>
    <xf numFmtId="0" fontId="19" fillId="4" borderId="46" xfId="1" applyFont="1" applyFill="1" applyBorder="1" applyAlignment="1">
      <alignment horizontal="center" vertical="center"/>
    </xf>
    <xf numFmtId="0" fontId="18" fillId="4" borderId="47" xfId="1" applyFont="1" applyFill="1" applyBorder="1" applyAlignment="1">
      <alignment vertical="center" wrapText="1"/>
    </xf>
    <xf numFmtId="0" fontId="21" fillId="0" borderId="0" xfId="3" applyFont="1"/>
    <xf numFmtId="4" fontId="9" fillId="0" borderId="0" xfId="0" applyNumberFormat="1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4" fontId="19" fillId="0" borderId="0" xfId="1" applyNumberFormat="1" applyFont="1" applyAlignment="1">
      <alignment vertical="center"/>
    </xf>
    <xf numFmtId="4" fontId="21" fillId="0" borderId="0" xfId="3" applyNumberFormat="1" applyFont="1"/>
    <xf numFmtId="4" fontId="4" fillId="0" borderId="0" xfId="0" applyNumberFormat="1" applyFont="1"/>
    <xf numFmtId="4" fontId="21" fillId="4" borderId="78" xfId="2" quotePrefix="1" applyNumberFormat="1" applyFont="1" applyFill="1" applyBorder="1" applyAlignment="1">
      <alignment horizontal="center" vertical="center"/>
    </xf>
    <xf numFmtId="4" fontId="21" fillId="0" borderId="43" xfId="2" applyNumberFormat="1" applyFont="1" applyBorder="1" applyAlignment="1">
      <alignment horizontal="right" vertical="center"/>
    </xf>
    <xf numFmtId="4" fontId="21" fillId="0" borderId="42" xfId="2" applyNumberFormat="1" applyFont="1" applyBorder="1" applyAlignment="1">
      <alignment horizontal="right" vertical="center"/>
    </xf>
    <xf numFmtId="4" fontId="22" fillId="0" borderId="43" xfId="2" applyNumberFormat="1" applyFont="1" applyBorder="1" applyAlignment="1">
      <alignment horizontal="right" vertical="center"/>
    </xf>
    <xf numFmtId="4" fontId="21" fillId="0" borderId="48" xfId="2" applyNumberFormat="1" applyFont="1" applyBorder="1" applyAlignment="1">
      <alignment horizontal="right" vertical="center"/>
    </xf>
    <xf numFmtId="4" fontId="21" fillId="0" borderId="79" xfId="2" applyNumberFormat="1" applyFont="1" applyBorder="1" applyAlignment="1">
      <alignment horizontal="right" vertical="center"/>
    </xf>
    <xf numFmtId="0" fontId="13" fillId="2" borderId="80" xfId="0" applyFont="1" applyFill="1" applyBorder="1" applyAlignment="1">
      <alignment horizontal="center" vertical="center"/>
    </xf>
    <xf numFmtId="0" fontId="13" fillId="2" borderId="81" xfId="0" applyFont="1" applyFill="1" applyBorder="1" applyAlignment="1">
      <alignment horizontal="center" vertical="center"/>
    </xf>
    <xf numFmtId="3" fontId="9" fillId="0" borderId="82" xfId="0" quotePrefix="1" applyNumberFormat="1" applyFont="1" applyBorder="1" applyAlignment="1">
      <alignment horizontal="right" vertical="center"/>
    </xf>
    <xf numFmtId="3" fontId="4" fillId="0" borderId="83" xfId="0" quotePrefix="1" applyNumberFormat="1" applyFont="1" applyBorder="1" applyAlignment="1" applyProtection="1">
      <alignment horizontal="right" vertical="center"/>
      <protection locked="0"/>
    </xf>
    <xf numFmtId="3" fontId="4" fillId="0" borderId="84" xfId="0" quotePrefix="1" applyNumberFormat="1" applyFont="1" applyBorder="1" applyAlignment="1" applyProtection="1">
      <alignment horizontal="right" vertical="center"/>
      <protection locked="0"/>
    </xf>
    <xf numFmtId="3" fontId="4" fillId="0" borderId="85" xfId="0" quotePrefix="1" applyNumberFormat="1" applyFont="1" applyBorder="1" applyAlignment="1" applyProtection="1">
      <alignment horizontal="right" vertical="center"/>
      <protection locked="0"/>
    </xf>
    <xf numFmtId="3" fontId="9" fillId="0" borderId="86" xfId="0" quotePrefix="1" applyNumberFormat="1" applyFont="1" applyBorder="1" applyAlignment="1">
      <alignment horizontal="right" vertical="center"/>
    </xf>
    <xf numFmtId="3" fontId="4" fillId="0" borderId="87" xfId="0" quotePrefix="1" applyNumberFormat="1" applyFont="1" applyBorder="1" applyAlignment="1" applyProtection="1">
      <alignment horizontal="right" vertical="center"/>
      <protection locked="0"/>
    </xf>
    <xf numFmtId="3" fontId="4" fillId="0" borderId="88" xfId="0" quotePrefix="1" applyNumberFormat="1" applyFont="1" applyBorder="1" applyAlignment="1" applyProtection="1">
      <alignment horizontal="right" vertical="center"/>
      <protection locked="0"/>
    </xf>
    <xf numFmtId="3" fontId="9" fillId="0" borderId="89" xfId="0" quotePrefix="1" applyNumberFormat="1" applyFont="1" applyBorder="1" applyAlignment="1">
      <alignment horizontal="right" vertical="center"/>
    </xf>
    <xf numFmtId="3" fontId="4" fillId="0" borderId="90" xfId="0" quotePrefix="1" applyNumberFormat="1" applyFont="1" applyBorder="1" applyAlignment="1" applyProtection="1">
      <alignment horizontal="right" vertical="center"/>
      <protection locked="0"/>
    </xf>
    <xf numFmtId="4" fontId="20" fillId="0" borderId="43" xfId="2" applyNumberFormat="1" applyFont="1" applyBorder="1" applyAlignment="1">
      <alignment horizontal="right" vertical="center"/>
    </xf>
    <xf numFmtId="4" fontId="18" fillId="4" borderId="43" xfId="1" applyNumberFormat="1" applyFont="1" applyFill="1" applyBorder="1" applyAlignment="1">
      <alignment horizontal="right" vertical="center"/>
    </xf>
    <xf numFmtId="4" fontId="19" fillId="0" borderId="43" xfId="1" applyNumberFormat="1" applyFont="1" applyBorder="1" applyAlignment="1">
      <alignment horizontal="right" vertical="center"/>
    </xf>
    <xf numFmtId="4" fontId="18" fillId="0" borderId="43" xfId="1" applyNumberFormat="1" applyFont="1" applyBorder="1" applyAlignment="1">
      <alignment horizontal="right" vertical="center"/>
    </xf>
    <xf numFmtId="4" fontId="18" fillId="4" borderId="48" xfId="1" applyNumberFormat="1" applyFont="1" applyFill="1" applyBorder="1" applyAlignment="1">
      <alignment horizontal="right" vertical="center"/>
    </xf>
    <xf numFmtId="3" fontId="9" fillId="5" borderId="44" xfId="0" quotePrefix="1" applyNumberFormat="1" applyFont="1" applyFill="1" applyBorder="1" applyAlignment="1">
      <alignment vertical="center"/>
    </xf>
    <xf numFmtId="3" fontId="11" fillId="5" borderId="45" xfId="0" quotePrefix="1" applyNumberFormat="1" applyFont="1" applyFill="1" applyBorder="1" applyAlignment="1" applyProtection="1">
      <alignment vertical="center"/>
      <protection locked="0"/>
    </xf>
    <xf numFmtId="3" fontId="4" fillId="5" borderId="45" xfId="0" quotePrefix="1" applyNumberFormat="1" applyFont="1" applyFill="1" applyBorder="1" applyAlignment="1" applyProtection="1">
      <alignment vertical="center"/>
      <protection locked="0"/>
    </xf>
    <xf numFmtId="3" fontId="9" fillId="5" borderId="45" xfId="0" quotePrefix="1" applyNumberFormat="1" applyFont="1" applyFill="1" applyBorder="1" applyAlignment="1" applyProtection="1">
      <alignment vertical="center"/>
      <protection locked="0"/>
    </xf>
    <xf numFmtId="3" fontId="9" fillId="5" borderId="45" xfId="0" quotePrefix="1" applyNumberFormat="1" applyFont="1" applyFill="1" applyBorder="1" applyAlignment="1">
      <alignment vertical="center"/>
    </xf>
    <xf numFmtId="3" fontId="9" fillId="5" borderId="46" xfId="0" quotePrefix="1" applyNumberFormat="1" applyFont="1" applyFill="1" applyBorder="1" applyAlignment="1" applyProtection="1">
      <alignment vertical="center"/>
      <protection locked="0"/>
    </xf>
    <xf numFmtId="0" fontId="18" fillId="0" borderId="45" xfId="1" applyFont="1" applyBorder="1" applyAlignment="1">
      <alignment horizontal="center" vertical="center"/>
    </xf>
    <xf numFmtId="0" fontId="9" fillId="0" borderId="0" xfId="0" applyFont="1"/>
    <xf numFmtId="0" fontId="7" fillId="0" borderId="0" xfId="0" applyFont="1"/>
    <xf numFmtId="4" fontId="18" fillId="4" borderId="33" xfId="1" applyNumberFormat="1" applyFont="1" applyFill="1" applyBorder="1" applyAlignment="1">
      <alignment vertical="center"/>
    </xf>
    <xf numFmtId="4" fontId="19" fillId="0" borderId="33" xfId="1" applyNumberFormat="1" applyFont="1" applyBorder="1" applyAlignment="1">
      <alignment vertical="center"/>
    </xf>
    <xf numFmtId="4" fontId="18" fillId="0" borderId="33" xfId="1" applyNumberFormat="1" applyFont="1" applyBorder="1" applyAlignment="1">
      <alignment vertical="center"/>
    </xf>
    <xf numFmtId="4" fontId="19" fillId="0" borderId="33" xfId="1" applyNumberFormat="1" applyFont="1" applyBorder="1" applyAlignment="1" applyProtection="1">
      <alignment vertical="center"/>
      <protection locked="0"/>
    </xf>
    <xf numFmtId="4" fontId="18" fillId="0" borderId="33" xfId="1" applyNumberFormat="1" applyFont="1" applyBorder="1" applyAlignment="1" applyProtection="1">
      <alignment vertical="center"/>
      <protection locked="0"/>
    </xf>
    <xf numFmtId="4" fontId="18" fillId="4" borderId="47" xfId="1" applyNumberFormat="1" applyFont="1" applyFill="1" applyBorder="1" applyAlignment="1">
      <alignment vertical="center"/>
    </xf>
    <xf numFmtId="4" fontId="20" fillId="4" borderId="33" xfId="2" applyNumberFormat="1" applyFont="1" applyFill="1" applyBorder="1" applyAlignment="1">
      <alignment horizontal="right" vertical="center"/>
    </xf>
    <xf numFmtId="4" fontId="21" fillId="0" borderId="33" xfId="2" applyNumberFormat="1" applyFont="1" applyBorder="1" applyAlignment="1">
      <alignment horizontal="right" vertical="center"/>
    </xf>
    <xf numFmtId="4" fontId="21" fillId="0" borderId="33" xfId="2" applyNumberFormat="1" applyFont="1" applyBorder="1" applyAlignment="1" applyProtection="1">
      <alignment horizontal="right" vertical="center"/>
      <protection locked="0"/>
    </xf>
    <xf numFmtId="4" fontId="21" fillId="0" borderId="77" xfId="2" applyNumberFormat="1" applyFont="1" applyBorder="1" applyAlignment="1">
      <alignment horizontal="right" vertical="center"/>
    </xf>
    <xf numFmtId="4" fontId="21" fillId="0" borderId="47" xfId="2" applyNumberFormat="1" applyFont="1" applyBorder="1" applyAlignment="1">
      <alignment horizontal="right" vertical="center"/>
    </xf>
    <xf numFmtId="4" fontId="20" fillId="4" borderId="38" xfId="2" applyNumberFormat="1" applyFont="1" applyFill="1" applyBorder="1" applyAlignment="1">
      <alignment horizontal="right" vertical="center"/>
    </xf>
    <xf numFmtId="4" fontId="21" fillId="0" borderId="34" xfId="2" applyNumberFormat="1" applyFont="1" applyBorder="1" applyAlignment="1">
      <alignment horizontal="right" vertical="center"/>
    </xf>
    <xf numFmtId="4" fontId="22" fillId="0" borderId="33" xfId="2" applyNumberFormat="1" applyFont="1" applyBorder="1" applyAlignment="1">
      <alignment horizontal="right" vertical="center"/>
    </xf>
    <xf numFmtId="4" fontId="20" fillId="4" borderId="59" xfId="2" applyNumberFormat="1" applyFont="1" applyFill="1" applyBorder="1" applyAlignment="1">
      <alignment horizontal="right" vertical="center"/>
    </xf>
    <xf numFmtId="4" fontId="20" fillId="4" borderId="59" xfId="2" applyNumberFormat="1" applyFont="1" applyFill="1" applyBorder="1" applyAlignment="1">
      <alignment horizontal="right"/>
    </xf>
    <xf numFmtId="0" fontId="4" fillId="2" borderId="26" xfId="0" applyFont="1" applyFill="1" applyBorder="1" applyAlignment="1">
      <alignment vertical="center"/>
    </xf>
    <xf numFmtId="164" fontId="9" fillId="2" borderId="36" xfId="0" quotePrefix="1" applyNumberFormat="1" applyFont="1" applyFill="1" applyBorder="1" applyAlignment="1">
      <alignment horizontal="left" vertical="center" wrapText="1"/>
    </xf>
    <xf numFmtId="0" fontId="18" fillId="0" borderId="33" xfId="1" applyFont="1" applyBorder="1" applyAlignment="1">
      <alignment horizontal="center" vertical="center" wrapText="1"/>
    </xf>
    <xf numFmtId="0" fontId="19" fillId="0" borderId="33" xfId="1" applyFont="1" applyBorder="1" applyAlignment="1">
      <alignment horizontal="center" vertical="center" wrapText="1"/>
    </xf>
    <xf numFmtId="3" fontId="21" fillId="0" borderId="51" xfId="2" applyNumberFormat="1" applyFont="1" applyBorder="1" applyAlignment="1">
      <alignment horizontal="center" vertical="center" wrapText="1"/>
    </xf>
    <xf numFmtId="3" fontId="21" fillId="0" borderId="56" xfId="2" applyNumberFormat="1" applyFont="1" applyBorder="1" applyAlignment="1">
      <alignment horizontal="center" vertical="center" wrapText="1"/>
    </xf>
    <xf numFmtId="3" fontId="21" fillId="0" borderId="53" xfId="2" applyNumberFormat="1" applyFont="1" applyBorder="1" applyAlignment="1">
      <alignment horizontal="center" vertical="center" wrapText="1"/>
    </xf>
    <xf numFmtId="3" fontId="21" fillId="0" borderId="49" xfId="2" applyNumberFormat="1" applyFont="1" applyBorder="1" applyAlignment="1">
      <alignment horizontal="center" vertical="center" wrapText="1"/>
    </xf>
    <xf numFmtId="3" fontId="22" fillId="0" borderId="51" xfId="2" applyNumberFormat="1" applyFont="1" applyBorder="1" applyAlignment="1">
      <alignment horizontal="center" vertical="center" wrapText="1"/>
    </xf>
    <xf numFmtId="0" fontId="18" fillId="4" borderId="52" xfId="1" applyFont="1" applyFill="1" applyBorder="1" applyAlignment="1">
      <alignment vertical="center" wrapText="1"/>
    </xf>
    <xf numFmtId="4" fontId="18" fillId="4" borderId="51" xfId="1" applyNumberFormat="1" applyFont="1" applyFill="1" applyBorder="1" applyAlignment="1">
      <alignment vertical="center"/>
    </xf>
    <xf numFmtId="3" fontId="21" fillId="4" borderId="104" xfId="2" quotePrefix="1" applyNumberFormat="1" applyFont="1" applyFill="1" applyBorder="1" applyAlignment="1">
      <alignment horizontal="center" vertical="center"/>
    </xf>
    <xf numFmtId="0" fontId="19" fillId="0" borderId="34" xfId="1" applyFont="1" applyBorder="1" applyAlignment="1">
      <alignment horizontal="center" vertical="center" wrapText="1"/>
    </xf>
    <xf numFmtId="3" fontId="20" fillId="4" borderId="33" xfId="2" quotePrefix="1" applyNumberFormat="1" applyFont="1" applyFill="1" applyBorder="1" applyAlignment="1">
      <alignment horizontal="center" vertical="center"/>
    </xf>
    <xf numFmtId="3" fontId="20" fillId="4" borderId="47" xfId="2" quotePrefix="1" applyNumberFormat="1" applyFont="1" applyFill="1" applyBorder="1" applyAlignment="1">
      <alignment horizontal="center" vertical="center"/>
    </xf>
    <xf numFmtId="4" fontId="18" fillId="4" borderId="39" xfId="1" applyNumberFormat="1" applyFont="1" applyFill="1" applyBorder="1" applyAlignment="1">
      <alignment horizontal="right" vertical="center"/>
    </xf>
    <xf numFmtId="3" fontId="21" fillId="0" borderId="47" xfId="2" applyNumberFormat="1" applyFont="1" applyBorder="1" applyAlignment="1">
      <alignment horizontal="center" vertical="center" wrapText="1"/>
    </xf>
    <xf numFmtId="3" fontId="20" fillId="4" borderId="38" xfId="2" quotePrefix="1" applyNumberFormat="1" applyFont="1" applyFill="1" applyBorder="1" applyAlignment="1">
      <alignment horizontal="center" vertical="center"/>
    </xf>
    <xf numFmtId="3" fontId="20" fillId="4" borderId="59" xfId="2" quotePrefix="1" applyNumberFormat="1" applyFont="1" applyFill="1" applyBorder="1" applyAlignment="1">
      <alignment horizontal="center" vertical="center"/>
    </xf>
    <xf numFmtId="0" fontId="19" fillId="4" borderId="22" xfId="1" applyFont="1" applyFill="1" applyBorder="1" applyAlignment="1">
      <alignment horizontal="center" vertical="center"/>
    </xf>
    <xf numFmtId="0" fontId="18" fillId="4" borderId="15" xfId="1" applyFont="1" applyFill="1" applyBorder="1" applyAlignment="1">
      <alignment horizontal="center" vertical="center"/>
    </xf>
    <xf numFmtId="0" fontId="19" fillId="4" borderId="107" xfId="1" applyFont="1" applyFill="1" applyBorder="1" applyAlignment="1">
      <alignment horizontal="center" vertical="center"/>
    </xf>
    <xf numFmtId="1" fontId="20" fillId="4" borderId="45" xfId="2" applyNumberFormat="1" applyFont="1" applyFill="1" applyBorder="1" applyAlignment="1">
      <alignment horizontal="center" vertical="center"/>
    </xf>
    <xf numFmtId="1" fontId="21" fillId="0" borderId="45" xfId="2" applyNumberFormat="1" applyFont="1" applyBorder="1" applyAlignment="1">
      <alignment horizontal="center" vertical="center"/>
    </xf>
    <xf numFmtId="1" fontId="21" fillId="0" borderId="55" xfId="2" applyNumberFormat="1" applyFont="1" applyBorder="1" applyAlignment="1">
      <alignment horizontal="center" vertical="center"/>
    </xf>
    <xf numFmtId="1" fontId="21" fillId="0" borderId="46" xfId="2" applyNumberFormat="1" applyFont="1" applyBorder="1" applyAlignment="1">
      <alignment horizontal="center" vertical="center"/>
    </xf>
    <xf numFmtId="1" fontId="20" fillId="0" borderId="45" xfId="2" applyNumberFormat="1" applyFont="1" applyBorder="1" applyAlignment="1">
      <alignment horizontal="center" vertical="center"/>
    </xf>
    <xf numFmtId="1" fontId="21" fillId="0" borderId="44" xfId="2" applyNumberFormat="1" applyFont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91" xfId="0" applyFont="1" applyFill="1" applyBorder="1" applyAlignment="1">
      <alignment horizontal="center" vertical="center"/>
    </xf>
    <xf numFmtId="0" fontId="10" fillId="2" borderId="92" xfId="0" applyFont="1" applyFill="1" applyBorder="1" applyAlignment="1">
      <alignment horizontal="center" vertical="center"/>
    </xf>
    <xf numFmtId="0" fontId="10" fillId="2" borderId="9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3" fillId="2" borderId="94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3" fontId="10" fillId="2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2" borderId="9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73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0" fillId="2" borderId="96" xfId="0" applyFont="1" applyFill="1" applyBorder="1" applyAlignment="1">
      <alignment horizontal="center" vertical="center" wrapText="1"/>
    </xf>
    <xf numFmtId="0" fontId="10" fillId="2" borderId="97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98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9" fillId="2" borderId="72" xfId="0" applyFont="1" applyFill="1" applyBorder="1" applyAlignment="1">
      <alignment horizontal="center" vertical="center"/>
    </xf>
    <xf numFmtId="0" fontId="9" fillId="2" borderId="99" xfId="0" applyFont="1" applyFill="1" applyBorder="1" applyAlignment="1">
      <alignment horizontal="center" vertical="center"/>
    </xf>
    <xf numFmtId="0" fontId="9" fillId="2" borderId="100" xfId="0" applyFont="1" applyFill="1" applyBorder="1" applyAlignment="1">
      <alignment horizontal="center" vertical="center"/>
    </xf>
    <xf numFmtId="0" fontId="9" fillId="2" borderId="101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0" fontId="9" fillId="2" borderId="78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77" xfId="0" applyFont="1" applyFill="1" applyBorder="1" applyAlignment="1">
      <alignment horizontal="center" vertical="center"/>
    </xf>
    <xf numFmtId="0" fontId="9" fillId="2" borderId="79" xfId="0" applyFont="1" applyFill="1" applyBorder="1" applyAlignment="1">
      <alignment horizontal="center" vertical="center"/>
    </xf>
    <xf numFmtId="0" fontId="9" fillId="2" borderId="95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102" xfId="0" applyFont="1" applyBorder="1" applyAlignment="1">
      <alignment horizontal="center" vertical="center" wrapText="1"/>
    </xf>
    <xf numFmtId="0" fontId="10" fillId="2" borderId="103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6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20" fillId="4" borderId="104" xfId="2" applyFont="1" applyFill="1" applyBorder="1" applyAlignment="1">
      <alignment horizontal="center" vertical="center" wrapText="1"/>
    </xf>
    <xf numFmtId="0" fontId="0" fillId="4" borderId="105" xfId="0" applyFill="1" applyBorder="1" applyAlignment="1">
      <alignment vertical="center" wrapText="1"/>
    </xf>
    <xf numFmtId="0" fontId="0" fillId="4" borderId="38" xfId="0" applyFill="1" applyBorder="1" applyAlignment="1">
      <alignment vertical="center" wrapText="1"/>
    </xf>
    <xf numFmtId="0" fontId="0" fillId="4" borderId="105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4" fontId="20" fillId="4" borderId="99" xfId="2" applyNumberFormat="1" applyFont="1" applyFill="1" applyBorder="1" applyAlignment="1">
      <alignment horizontal="center" vertical="center" wrapText="1"/>
    </xf>
    <xf numFmtId="4" fontId="0" fillId="4" borderId="106" xfId="0" applyNumberFormat="1" applyFill="1" applyBorder="1" applyAlignment="1">
      <alignment horizontal="center" vertical="center" wrapText="1"/>
    </xf>
    <xf numFmtId="4" fontId="0" fillId="4" borderId="39" xfId="0" applyNumberFormat="1" applyFill="1" applyBorder="1" applyAlignment="1">
      <alignment horizontal="center" vertical="center" wrapText="1"/>
    </xf>
    <xf numFmtId="3" fontId="20" fillId="0" borderId="0" xfId="2" applyNumberFormat="1" applyFont="1" applyAlignment="1">
      <alignment horizontal="left" vertical="center" wrapText="1"/>
    </xf>
    <xf numFmtId="4" fontId="20" fillId="4" borderId="104" xfId="2" applyNumberFormat="1" applyFont="1" applyFill="1" applyBorder="1" applyAlignment="1">
      <alignment horizontal="center" vertical="center" wrapText="1"/>
    </xf>
    <xf numFmtId="4" fontId="0" fillId="4" borderId="105" xfId="0" applyNumberFormat="1" applyFill="1" applyBorder="1" applyAlignment="1">
      <alignment horizontal="center" vertical="center" wrapText="1"/>
    </xf>
    <xf numFmtId="4" fontId="0" fillId="4" borderId="38" xfId="0" applyNumberFormat="1" applyFill="1" applyBorder="1" applyAlignment="1">
      <alignment horizontal="center" vertical="center" wrapText="1"/>
    </xf>
  </cellXfs>
  <cellStyles count="5">
    <cellStyle name="Navadno" xfId="0" builtinId="0"/>
    <cellStyle name="Navadno 2" xfId="1" xr:uid="{00000000-0005-0000-0000-000001000000}"/>
    <cellStyle name="Normal 2" xfId="2" xr:uid="{00000000-0005-0000-0000-000002000000}"/>
    <cellStyle name="Normal 3" xfId="3" xr:uid="{00000000-0005-0000-0000-000003000000}"/>
    <cellStyle name="Normal_tab6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"/>
  <sheetViews>
    <sheetView tabSelected="1" zoomScaleNormal="100" workbookViewId="0">
      <selection activeCell="B78" sqref="B78"/>
    </sheetView>
  </sheetViews>
  <sheetFormatPr defaultColWidth="9.140625" defaultRowHeight="17.25" customHeight="1" x14ac:dyDescent="0.2"/>
  <cols>
    <col min="1" max="1" width="8.5703125" style="1" bestFit="1" customWidth="1"/>
    <col min="2" max="2" width="60.7109375" style="1" customWidth="1"/>
    <col min="3" max="3" width="7.7109375" style="1" customWidth="1"/>
    <col min="4" max="5" width="13.28515625" style="1" customWidth="1"/>
    <col min="6" max="8" width="9.7109375" style="1" customWidth="1"/>
    <col min="9" max="16384" width="9.140625" style="1"/>
  </cols>
  <sheetData>
    <row r="1" spans="1:8" customFormat="1" ht="17.25" customHeight="1" x14ac:dyDescent="0.2">
      <c r="A1" s="61" t="s">
        <v>145</v>
      </c>
      <c r="B1" s="62"/>
      <c r="C1" s="62"/>
      <c r="D1" s="63"/>
      <c r="E1" s="64"/>
    </row>
    <row r="2" spans="1:8" s="57" customFormat="1" ht="15" customHeight="1" x14ac:dyDescent="0.2">
      <c r="A2" s="65"/>
      <c r="B2" s="66"/>
      <c r="C2" s="66"/>
      <c r="D2" s="66"/>
      <c r="E2" s="66"/>
    </row>
    <row r="3" spans="1:8" s="57" customFormat="1" ht="15" customHeight="1" x14ac:dyDescent="0.2">
      <c r="A3" s="61" t="s">
        <v>146</v>
      </c>
      <c r="B3" s="67"/>
      <c r="C3" s="67"/>
      <c r="D3" s="63"/>
      <c r="E3" s="64"/>
    </row>
    <row r="4" spans="1:8" s="57" customFormat="1" ht="15" customHeight="1" x14ac:dyDescent="0.2">
      <c r="A4" s="55"/>
      <c r="B4" s="56"/>
      <c r="C4" s="56"/>
      <c r="D4" s="56"/>
      <c r="E4" s="56"/>
    </row>
    <row r="5" spans="1:8" ht="24.75" customHeight="1" x14ac:dyDescent="0.25">
      <c r="A5" s="285" t="s">
        <v>0</v>
      </c>
      <c r="B5" s="285"/>
      <c r="C5" s="285"/>
      <c r="D5" s="285"/>
      <c r="E5" s="285"/>
    </row>
    <row r="6" spans="1:8" ht="17.25" customHeight="1" x14ac:dyDescent="0.2">
      <c r="A6" s="286" t="s">
        <v>629</v>
      </c>
      <c r="B6" s="286"/>
      <c r="C6" s="286"/>
      <c r="D6" s="286"/>
      <c r="E6" s="286"/>
    </row>
    <row r="7" spans="1:8" ht="16.899999999999999" customHeight="1" x14ac:dyDescent="0.25">
      <c r="A7" s="13"/>
      <c r="B7" s="13"/>
      <c r="C7" s="13"/>
      <c r="D7" s="13"/>
      <c r="E7" s="13"/>
    </row>
    <row r="8" spans="1:8" ht="14.25" customHeight="1" thickBot="1" x14ac:dyDescent="0.25">
      <c r="A8" s="12"/>
      <c r="E8" s="21" t="s">
        <v>656</v>
      </c>
    </row>
    <row r="9" spans="1:8" ht="13.9" customHeight="1" x14ac:dyDescent="0.2">
      <c r="A9" s="38" t="s">
        <v>1</v>
      </c>
      <c r="B9" s="39"/>
      <c r="C9" s="287" t="s">
        <v>2</v>
      </c>
      <c r="D9" s="281" t="s">
        <v>3</v>
      </c>
      <c r="E9" s="282"/>
      <c r="F9" s="27"/>
    </row>
    <row r="10" spans="1:8" ht="12.75" x14ac:dyDescent="0.2">
      <c r="A10" s="40" t="s">
        <v>4</v>
      </c>
      <c r="B10" s="41" t="s">
        <v>5</v>
      </c>
      <c r="C10" s="288"/>
      <c r="D10" s="283"/>
      <c r="E10" s="284"/>
      <c r="F10" s="27"/>
      <c r="G10" s="58"/>
      <c r="H10" s="58"/>
    </row>
    <row r="11" spans="1:8" ht="12.75" x14ac:dyDescent="0.2">
      <c r="A11" s="40" t="s">
        <v>6</v>
      </c>
      <c r="B11" s="41"/>
      <c r="C11" s="288"/>
      <c r="D11" s="141">
        <v>2023</v>
      </c>
      <c r="E11" s="212" t="s">
        <v>631</v>
      </c>
      <c r="F11" s="27"/>
      <c r="G11" s="58"/>
      <c r="H11" s="58"/>
    </row>
    <row r="12" spans="1:8" ht="12.75" customHeight="1" thickBot="1" x14ac:dyDescent="0.25">
      <c r="A12" s="43">
        <v>1</v>
      </c>
      <c r="B12" s="44">
        <v>2</v>
      </c>
      <c r="C12" s="45">
        <v>3</v>
      </c>
      <c r="D12" s="46">
        <v>4</v>
      </c>
      <c r="E12" s="213">
        <v>5</v>
      </c>
      <c r="F12" s="27"/>
      <c r="G12" s="58"/>
      <c r="H12" s="58"/>
    </row>
    <row r="13" spans="1:8" ht="17.25" customHeight="1" thickBot="1" x14ac:dyDescent="0.25">
      <c r="A13" s="174"/>
      <c r="B13" s="175" t="s">
        <v>7</v>
      </c>
      <c r="C13" s="176"/>
      <c r="D13" s="176"/>
      <c r="E13" s="177"/>
      <c r="F13" s="27"/>
      <c r="G13" s="58"/>
      <c r="H13" s="58"/>
    </row>
    <row r="14" spans="1:8" s="59" customFormat="1" ht="22.5" x14ac:dyDescent="0.25">
      <c r="A14" s="165"/>
      <c r="B14" s="166" t="s">
        <v>157</v>
      </c>
      <c r="C14" s="167">
        <v>1</v>
      </c>
      <c r="D14" s="168">
        <f>D15-D16+D17-D18+D19-D20+D21+D22+D23+D24</f>
        <v>0</v>
      </c>
      <c r="E14" s="214">
        <f>E15-E16+E17-E18+E19-E20+E21+E22+E23+E24</f>
        <v>0</v>
      </c>
      <c r="F14" s="51"/>
    </row>
    <row r="15" spans="1:8" ht="12.75" x14ac:dyDescent="0.2">
      <c r="A15" s="3" t="s">
        <v>8</v>
      </c>
      <c r="B15" s="4" t="s">
        <v>151</v>
      </c>
      <c r="C15" s="5">
        <v>2</v>
      </c>
      <c r="D15" s="68"/>
      <c r="E15" s="215"/>
      <c r="F15" s="27"/>
    </row>
    <row r="16" spans="1:8" ht="12.75" x14ac:dyDescent="0.2">
      <c r="A16" s="6" t="s">
        <v>9</v>
      </c>
      <c r="B16" s="7" t="s">
        <v>152</v>
      </c>
      <c r="C16" s="8">
        <v>3</v>
      </c>
      <c r="D16" s="69"/>
      <c r="E16" s="216"/>
      <c r="F16" s="27"/>
    </row>
    <row r="17" spans="1:7" ht="12.75" x14ac:dyDescent="0.2">
      <c r="A17" s="6" t="s">
        <v>10</v>
      </c>
      <c r="B17" s="7" t="s">
        <v>11</v>
      </c>
      <c r="C17" s="8">
        <v>4</v>
      </c>
      <c r="D17" s="69"/>
      <c r="E17" s="216"/>
      <c r="F17" s="27"/>
    </row>
    <row r="18" spans="1:7" ht="12.75" x14ac:dyDescent="0.2">
      <c r="A18" s="6" t="s">
        <v>12</v>
      </c>
      <c r="B18" s="7" t="s">
        <v>640</v>
      </c>
      <c r="C18" s="8">
        <v>5</v>
      </c>
      <c r="D18" s="69"/>
      <c r="E18" s="216"/>
      <c r="F18" s="27"/>
    </row>
    <row r="19" spans="1:7" ht="12.75" x14ac:dyDescent="0.2">
      <c r="A19" s="6" t="s">
        <v>13</v>
      </c>
      <c r="B19" s="7" t="s">
        <v>14</v>
      </c>
      <c r="C19" s="8">
        <v>6</v>
      </c>
      <c r="D19" s="69"/>
      <c r="E19" s="216"/>
      <c r="F19" s="27"/>
    </row>
    <row r="20" spans="1:7" ht="12.75" x14ac:dyDescent="0.2">
      <c r="A20" s="6" t="s">
        <v>15</v>
      </c>
      <c r="B20" s="7" t="s">
        <v>16</v>
      </c>
      <c r="C20" s="8">
        <v>7</v>
      </c>
      <c r="D20" s="69"/>
      <c r="E20" s="216"/>
      <c r="F20" s="27"/>
    </row>
    <row r="21" spans="1:7" ht="12.75" x14ac:dyDescent="0.2">
      <c r="A21" s="6" t="s">
        <v>17</v>
      </c>
      <c r="B21" s="7" t="s">
        <v>153</v>
      </c>
      <c r="C21" s="8">
        <v>8</v>
      </c>
      <c r="D21" s="69"/>
      <c r="E21" s="216"/>
      <c r="F21" s="27"/>
    </row>
    <row r="22" spans="1:7" ht="12.75" x14ac:dyDescent="0.2">
      <c r="A22" s="6" t="s">
        <v>18</v>
      </c>
      <c r="B22" s="7" t="s">
        <v>19</v>
      </c>
      <c r="C22" s="8">
        <v>9</v>
      </c>
      <c r="D22" s="69"/>
      <c r="E22" s="216"/>
      <c r="F22" s="27"/>
    </row>
    <row r="23" spans="1:7" ht="12.75" x14ac:dyDescent="0.2">
      <c r="A23" s="6" t="s">
        <v>20</v>
      </c>
      <c r="B23" s="7" t="s">
        <v>21</v>
      </c>
      <c r="C23" s="8">
        <v>10</v>
      </c>
      <c r="D23" s="69"/>
      <c r="E23" s="216"/>
      <c r="F23" s="27"/>
    </row>
    <row r="24" spans="1:7" ht="12.75" x14ac:dyDescent="0.2">
      <c r="A24" s="9" t="s">
        <v>22</v>
      </c>
      <c r="B24" s="10" t="s">
        <v>23</v>
      </c>
      <c r="C24" s="11">
        <v>11</v>
      </c>
      <c r="D24" s="70"/>
      <c r="E24" s="217"/>
      <c r="F24" s="27"/>
    </row>
    <row r="25" spans="1:7" s="60" customFormat="1" ht="33.75" x14ac:dyDescent="0.2">
      <c r="A25" s="49"/>
      <c r="B25" s="50" t="s">
        <v>158</v>
      </c>
      <c r="C25" s="29">
        <v>12</v>
      </c>
      <c r="D25" s="52">
        <f>D26+D27+D28+D29+D30+D31+D32+D33+D34+D35</f>
        <v>0</v>
      </c>
      <c r="E25" s="218">
        <f>E26+E27+E28+E29+E30+E31+E32+E33+E34+E35</f>
        <v>0</v>
      </c>
      <c r="F25" s="53"/>
    </row>
    <row r="26" spans="1:7" ht="12.75" x14ac:dyDescent="0.2">
      <c r="A26" s="3" t="s">
        <v>24</v>
      </c>
      <c r="B26" s="7" t="s">
        <v>654</v>
      </c>
      <c r="C26" s="5">
        <v>13</v>
      </c>
      <c r="D26" s="68"/>
      <c r="E26" s="215"/>
      <c r="F26" s="27"/>
      <c r="G26" s="60"/>
    </row>
    <row r="27" spans="1:7" ht="12.75" x14ac:dyDescent="0.2">
      <c r="A27" s="6" t="s">
        <v>25</v>
      </c>
      <c r="B27" s="7" t="s">
        <v>124</v>
      </c>
      <c r="C27" s="8">
        <v>14</v>
      </c>
      <c r="D27" s="69"/>
      <c r="E27" s="216"/>
      <c r="F27" s="27"/>
    </row>
    <row r="28" spans="1:7" ht="12.75" x14ac:dyDescent="0.2">
      <c r="A28" s="6" t="s">
        <v>26</v>
      </c>
      <c r="B28" s="7" t="s">
        <v>27</v>
      </c>
      <c r="C28" s="8">
        <v>15</v>
      </c>
      <c r="D28" s="69"/>
      <c r="E28" s="216"/>
      <c r="F28" s="27"/>
    </row>
    <row r="29" spans="1:7" ht="12.75" x14ac:dyDescent="0.2">
      <c r="A29" s="6" t="s">
        <v>28</v>
      </c>
      <c r="B29" s="7" t="s">
        <v>29</v>
      </c>
      <c r="C29" s="8">
        <v>16</v>
      </c>
      <c r="D29" s="69"/>
      <c r="E29" s="216"/>
      <c r="F29" s="27"/>
    </row>
    <row r="30" spans="1:7" ht="12.75" x14ac:dyDescent="0.2">
      <c r="A30" s="6" t="s">
        <v>30</v>
      </c>
      <c r="B30" s="7" t="s">
        <v>31</v>
      </c>
      <c r="C30" s="8">
        <v>17</v>
      </c>
      <c r="D30" s="69"/>
      <c r="E30" s="216"/>
      <c r="F30" s="27"/>
    </row>
    <row r="31" spans="1:7" ht="12.75" x14ac:dyDescent="0.2">
      <c r="A31" s="6" t="s">
        <v>32</v>
      </c>
      <c r="B31" s="7" t="s">
        <v>33</v>
      </c>
      <c r="C31" s="8">
        <v>18</v>
      </c>
      <c r="D31" s="69"/>
      <c r="E31" s="216"/>
      <c r="F31" s="27"/>
    </row>
    <row r="32" spans="1:7" ht="12.75" x14ac:dyDescent="0.2">
      <c r="A32" s="6" t="s">
        <v>34</v>
      </c>
      <c r="B32" s="7" t="s">
        <v>35</v>
      </c>
      <c r="C32" s="8">
        <v>19</v>
      </c>
      <c r="D32" s="69"/>
      <c r="E32" s="216"/>
      <c r="F32" s="27"/>
    </row>
    <row r="33" spans="1:7" ht="12.75" x14ac:dyDescent="0.2">
      <c r="A33" s="6" t="s">
        <v>36</v>
      </c>
      <c r="B33" s="7" t="s">
        <v>37</v>
      </c>
      <c r="C33" s="8">
        <v>20</v>
      </c>
      <c r="D33" s="69"/>
      <c r="E33" s="216"/>
      <c r="F33" s="27"/>
    </row>
    <row r="34" spans="1:7" ht="12.75" x14ac:dyDescent="0.2">
      <c r="A34" s="6" t="s">
        <v>38</v>
      </c>
      <c r="B34" s="7" t="s">
        <v>39</v>
      </c>
      <c r="C34" s="8">
        <v>21</v>
      </c>
      <c r="D34" s="69"/>
      <c r="E34" s="216"/>
      <c r="F34" s="27"/>
    </row>
    <row r="35" spans="1:7" ht="12.75" x14ac:dyDescent="0.2">
      <c r="A35" s="9" t="s">
        <v>40</v>
      </c>
      <c r="B35" s="10" t="s">
        <v>41</v>
      </c>
      <c r="C35" s="11">
        <v>22</v>
      </c>
      <c r="D35" s="70"/>
      <c r="E35" s="217"/>
      <c r="F35" s="27"/>
    </row>
    <row r="36" spans="1:7" s="60" customFormat="1" ht="22.5" x14ac:dyDescent="0.2">
      <c r="A36" s="49"/>
      <c r="B36" s="50" t="s">
        <v>159</v>
      </c>
      <c r="C36" s="29">
        <v>23</v>
      </c>
      <c r="D36" s="52">
        <f>D37+D38+D39+D40+D41+D42+D43+D44</f>
        <v>0</v>
      </c>
      <c r="E36" s="218">
        <f>E37+E38+E39+E40+E41+E42+E43+E44</f>
        <v>0</v>
      </c>
      <c r="F36" s="53"/>
    </row>
    <row r="37" spans="1:7" ht="12.75" x14ac:dyDescent="0.2">
      <c r="A37" s="3" t="s">
        <v>42</v>
      </c>
      <c r="B37" s="4" t="s">
        <v>125</v>
      </c>
      <c r="C37" s="5">
        <v>24</v>
      </c>
      <c r="D37" s="68"/>
      <c r="E37" s="215"/>
      <c r="F37" s="27"/>
    </row>
    <row r="38" spans="1:7" ht="12.75" x14ac:dyDescent="0.2">
      <c r="A38" s="6" t="s">
        <v>43</v>
      </c>
      <c r="B38" s="7" t="s">
        <v>126</v>
      </c>
      <c r="C38" s="8">
        <v>25</v>
      </c>
      <c r="D38" s="69"/>
      <c r="E38" s="216"/>
      <c r="F38" s="27"/>
    </row>
    <row r="39" spans="1:7" ht="12.75" x14ac:dyDescent="0.2">
      <c r="A39" s="6" t="s">
        <v>44</v>
      </c>
      <c r="B39" s="7" t="s">
        <v>45</v>
      </c>
      <c r="C39" s="8">
        <v>26</v>
      </c>
      <c r="D39" s="69"/>
      <c r="E39" s="216"/>
      <c r="F39" s="27"/>
    </row>
    <row r="40" spans="1:7" ht="12.75" x14ac:dyDescent="0.2">
      <c r="A40" s="6" t="s">
        <v>46</v>
      </c>
      <c r="B40" s="7" t="s">
        <v>641</v>
      </c>
      <c r="C40" s="8">
        <v>27</v>
      </c>
      <c r="D40" s="69"/>
      <c r="E40" s="216"/>
      <c r="F40" s="27"/>
      <c r="G40" s="60"/>
    </row>
    <row r="41" spans="1:7" ht="12.75" x14ac:dyDescent="0.2">
      <c r="A41" s="6" t="s">
        <v>47</v>
      </c>
      <c r="B41" s="7" t="s">
        <v>48</v>
      </c>
      <c r="C41" s="8">
        <v>28</v>
      </c>
      <c r="D41" s="69"/>
      <c r="E41" s="216"/>
      <c r="F41" s="27"/>
    </row>
    <row r="42" spans="1:7" ht="12.75" x14ac:dyDescent="0.2">
      <c r="A42" s="6" t="s">
        <v>49</v>
      </c>
      <c r="B42" s="7" t="s">
        <v>50</v>
      </c>
      <c r="C42" s="8">
        <v>29</v>
      </c>
      <c r="D42" s="69"/>
      <c r="E42" s="216"/>
      <c r="F42" s="27"/>
    </row>
    <row r="43" spans="1:7" ht="12.75" x14ac:dyDescent="0.2">
      <c r="A43" s="17" t="s">
        <v>51</v>
      </c>
      <c r="B43" s="22" t="s">
        <v>160</v>
      </c>
      <c r="C43" s="20">
        <v>30</v>
      </c>
      <c r="D43" s="71"/>
      <c r="E43" s="219"/>
      <c r="F43" s="27"/>
    </row>
    <row r="44" spans="1:7" ht="12.75" x14ac:dyDescent="0.2">
      <c r="A44" s="9" t="s">
        <v>161</v>
      </c>
      <c r="B44" s="10" t="s">
        <v>144</v>
      </c>
      <c r="C44" s="11">
        <v>31</v>
      </c>
      <c r="D44" s="70"/>
      <c r="E44" s="217"/>
      <c r="F44" s="27"/>
    </row>
    <row r="45" spans="1:7" s="60" customFormat="1" ht="22.5" x14ac:dyDescent="0.2">
      <c r="A45" s="49"/>
      <c r="B45" s="50" t="s">
        <v>162</v>
      </c>
      <c r="C45" s="29">
        <v>32</v>
      </c>
      <c r="D45" s="52">
        <f>D14+D25+D36</f>
        <v>0</v>
      </c>
      <c r="E45" s="218">
        <f>E14+E25+E36</f>
        <v>0</v>
      </c>
      <c r="F45" s="53"/>
    </row>
    <row r="46" spans="1:7" ht="13.5" thickBot="1" x14ac:dyDescent="0.25">
      <c r="A46" s="161" t="s">
        <v>52</v>
      </c>
      <c r="B46" s="162" t="s">
        <v>53</v>
      </c>
      <c r="C46" s="163">
        <v>33</v>
      </c>
      <c r="D46" s="164"/>
      <c r="E46" s="220"/>
      <c r="F46" s="27"/>
    </row>
    <row r="47" spans="1:7" s="60" customFormat="1" ht="16.5" thickBot="1" x14ac:dyDescent="0.3">
      <c r="A47" s="169"/>
      <c r="B47" s="170" t="s">
        <v>54</v>
      </c>
      <c r="C47" s="171"/>
      <c r="D47" s="172"/>
      <c r="E47" s="173"/>
      <c r="F47" s="53"/>
    </row>
    <row r="48" spans="1:7" s="59" customFormat="1" ht="22.5" x14ac:dyDescent="0.25">
      <c r="A48" s="165"/>
      <c r="B48" s="166" t="s">
        <v>163</v>
      </c>
      <c r="C48" s="167">
        <v>34</v>
      </c>
      <c r="D48" s="168">
        <f>D49+D50+D51+D52+D53+D54+D55+D56+D57</f>
        <v>0</v>
      </c>
      <c r="E48" s="214">
        <f>E49+E50+E51+E52+E53+E54+E55+E56+E57</f>
        <v>0</v>
      </c>
      <c r="F48" s="51"/>
    </row>
    <row r="49" spans="1:6" ht="12.75" x14ac:dyDescent="0.2">
      <c r="A49" s="3" t="s">
        <v>55</v>
      </c>
      <c r="B49" s="4" t="s">
        <v>56</v>
      </c>
      <c r="C49" s="5">
        <v>35</v>
      </c>
      <c r="D49" s="68"/>
      <c r="E49" s="215"/>
      <c r="F49" s="27"/>
    </row>
    <row r="50" spans="1:6" ht="12.75" x14ac:dyDescent="0.2">
      <c r="A50" s="6" t="s">
        <v>57</v>
      </c>
      <c r="B50" s="7" t="s">
        <v>58</v>
      </c>
      <c r="C50" s="8">
        <v>36</v>
      </c>
      <c r="D50" s="69"/>
      <c r="E50" s="216"/>
      <c r="F50" s="27"/>
    </row>
    <row r="51" spans="1:6" ht="12.75" x14ac:dyDescent="0.2">
      <c r="A51" s="6" t="s">
        <v>59</v>
      </c>
      <c r="B51" s="7" t="s">
        <v>60</v>
      </c>
      <c r="C51" s="8">
        <v>37</v>
      </c>
      <c r="D51" s="69"/>
      <c r="E51" s="216"/>
      <c r="F51" s="27"/>
    </row>
    <row r="52" spans="1:6" ht="12.75" x14ac:dyDescent="0.2">
      <c r="A52" s="6" t="s">
        <v>61</v>
      </c>
      <c r="B52" s="7" t="s">
        <v>62</v>
      </c>
      <c r="C52" s="8">
        <v>38</v>
      </c>
      <c r="D52" s="69"/>
      <c r="E52" s="216"/>
      <c r="F52" s="27"/>
    </row>
    <row r="53" spans="1:6" ht="12.75" x14ac:dyDescent="0.2">
      <c r="A53" s="6" t="s">
        <v>63</v>
      </c>
      <c r="B53" s="7" t="s">
        <v>64</v>
      </c>
      <c r="C53" s="8">
        <v>39</v>
      </c>
      <c r="D53" s="69"/>
      <c r="E53" s="216"/>
      <c r="F53" s="27"/>
    </row>
    <row r="54" spans="1:6" ht="12.75" x14ac:dyDescent="0.2">
      <c r="A54" s="6" t="s">
        <v>65</v>
      </c>
      <c r="B54" s="7" t="s">
        <v>164</v>
      </c>
      <c r="C54" s="8">
        <v>40</v>
      </c>
      <c r="D54" s="69"/>
      <c r="E54" s="216"/>
      <c r="F54" s="27"/>
    </row>
    <row r="55" spans="1:6" ht="12.75" x14ac:dyDescent="0.2">
      <c r="A55" s="6" t="s">
        <v>66</v>
      </c>
      <c r="B55" s="7" t="s">
        <v>67</v>
      </c>
      <c r="C55" s="8">
        <v>41</v>
      </c>
      <c r="D55" s="69"/>
      <c r="E55" s="216"/>
      <c r="F55" s="27"/>
    </row>
    <row r="56" spans="1:6" ht="12.75" x14ac:dyDescent="0.2">
      <c r="A56" s="6" t="s">
        <v>68</v>
      </c>
      <c r="B56" s="7" t="s">
        <v>69</v>
      </c>
      <c r="C56" s="8">
        <v>42</v>
      </c>
      <c r="D56" s="69"/>
      <c r="E56" s="216"/>
      <c r="F56" s="27"/>
    </row>
    <row r="57" spans="1:6" ht="12.75" x14ac:dyDescent="0.2">
      <c r="A57" s="9" t="s">
        <v>70</v>
      </c>
      <c r="B57" s="10" t="s">
        <v>71</v>
      </c>
      <c r="C57" s="11">
        <v>43</v>
      </c>
      <c r="D57" s="70"/>
      <c r="E57" s="217"/>
      <c r="F57" s="27"/>
    </row>
    <row r="58" spans="1:6" s="60" customFormat="1" ht="22.5" x14ac:dyDescent="0.2">
      <c r="A58" s="49"/>
      <c r="B58" s="50" t="s">
        <v>165</v>
      </c>
      <c r="C58" s="29">
        <v>44</v>
      </c>
      <c r="D58" s="52">
        <f>D59+D60+D61+D62+D63+D64+D65+D66-D67+D68+D69+D70+D71+D72-D73</f>
        <v>0</v>
      </c>
      <c r="E58" s="218">
        <f>E59+E60+E61+E62+E63+E64+E65+E66-E67+E68+E69+E70+E71+E72-E73</f>
        <v>0</v>
      </c>
      <c r="F58" s="53"/>
    </row>
    <row r="59" spans="1:6" ht="12.75" x14ac:dyDescent="0.2">
      <c r="A59" s="3" t="s">
        <v>72</v>
      </c>
      <c r="B59" s="4" t="s">
        <v>73</v>
      </c>
      <c r="C59" s="5">
        <v>45</v>
      </c>
      <c r="D59" s="68"/>
      <c r="E59" s="215"/>
      <c r="F59" s="27"/>
    </row>
    <row r="60" spans="1:6" ht="12.75" x14ac:dyDescent="0.2">
      <c r="A60" s="6" t="s">
        <v>74</v>
      </c>
      <c r="B60" s="7" t="s">
        <v>75</v>
      </c>
      <c r="C60" s="8">
        <v>46</v>
      </c>
      <c r="D60" s="69"/>
      <c r="E60" s="216"/>
      <c r="F60" s="27"/>
    </row>
    <row r="61" spans="1:6" ht="12.75" x14ac:dyDescent="0.2">
      <c r="A61" s="6" t="s">
        <v>76</v>
      </c>
      <c r="B61" s="7" t="s">
        <v>154</v>
      </c>
      <c r="C61" s="8">
        <v>47</v>
      </c>
      <c r="D61" s="69"/>
      <c r="E61" s="216"/>
      <c r="F61" s="27"/>
    </row>
    <row r="62" spans="1:6" ht="12.75" x14ac:dyDescent="0.2">
      <c r="A62" s="6" t="s">
        <v>77</v>
      </c>
      <c r="B62" s="7" t="s">
        <v>642</v>
      </c>
      <c r="C62" s="8">
        <v>48</v>
      </c>
      <c r="D62" s="69"/>
      <c r="E62" s="216"/>
      <c r="F62" s="27"/>
    </row>
    <row r="63" spans="1:6" ht="12.75" x14ac:dyDescent="0.2">
      <c r="A63" s="6">
        <v>940</v>
      </c>
      <c r="B63" s="7" t="s">
        <v>127</v>
      </c>
      <c r="C63" s="8">
        <v>49</v>
      </c>
      <c r="D63" s="69"/>
      <c r="E63" s="216"/>
      <c r="F63" s="27"/>
    </row>
    <row r="64" spans="1:6" ht="33.75" x14ac:dyDescent="0.2">
      <c r="A64" s="6">
        <v>9410</v>
      </c>
      <c r="B64" s="16" t="s">
        <v>155</v>
      </c>
      <c r="C64" s="8">
        <v>50</v>
      </c>
      <c r="D64" s="69"/>
      <c r="E64" s="216"/>
      <c r="F64" s="27"/>
    </row>
    <row r="65" spans="1:6" ht="22.5" x14ac:dyDescent="0.2">
      <c r="A65" s="6">
        <v>9411</v>
      </c>
      <c r="B65" s="16" t="s">
        <v>166</v>
      </c>
      <c r="C65" s="8">
        <v>51</v>
      </c>
      <c r="D65" s="69"/>
      <c r="E65" s="216"/>
      <c r="F65" s="27"/>
    </row>
    <row r="66" spans="1:6" ht="12.75" x14ac:dyDescent="0.2">
      <c r="A66" s="6">
        <v>9412</v>
      </c>
      <c r="B66" s="7" t="s">
        <v>128</v>
      </c>
      <c r="C66" s="8">
        <v>52</v>
      </c>
      <c r="D66" s="69"/>
      <c r="E66" s="216"/>
      <c r="F66" s="27"/>
    </row>
    <row r="67" spans="1:6" ht="12.75" x14ac:dyDescent="0.2">
      <c r="A67" s="6">
        <v>9413</v>
      </c>
      <c r="B67" s="7" t="s">
        <v>129</v>
      </c>
      <c r="C67" s="8">
        <v>53</v>
      </c>
      <c r="D67" s="69"/>
      <c r="E67" s="216"/>
      <c r="F67" s="27"/>
    </row>
    <row r="68" spans="1:6" ht="12.75" x14ac:dyDescent="0.2">
      <c r="A68" s="6" t="s">
        <v>167</v>
      </c>
      <c r="B68" s="7" t="s">
        <v>130</v>
      </c>
      <c r="C68" s="8">
        <v>54</v>
      </c>
      <c r="D68" s="69"/>
      <c r="E68" s="216"/>
      <c r="F68" s="27"/>
    </row>
    <row r="69" spans="1:6" ht="12.75" x14ac:dyDescent="0.2">
      <c r="A69" s="6" t="s">
        <v>78</v>
      </c>
      <c r="B69" s="7" t="s">
        <v>131</v>
      </c>
      <c r="C69" s="8">
        <v>55</v>
      </c>
      <c r="D69" s="69"/>
      <c r="E69" s="216"/>
      <c r="F69" s="27"/>
    </row>
    <row r="70" spans="1:6" ht="22.5" x14ac:dyDescent="0.2">
      <c r="A70" s="17" t="s">
        <v>168</v>
      </c>
      <c r="B70" s="18" t="s">
        <v>156</v>
      </c>
      <c r="C70" s="8">
        <v>56</v>
      </c>
      <c r="D70" s="69"/>
      <c r="E70" s="216"/>
      <c r="F70" s="27"/>
    </row>
    <row r="71" spans="1:6" ht="12.75" x14ac:dyDescent="0.2">
      <c r="A71" s="17" t="s">
        <v>169</v>
      </c>
      <c r="B71" s="18" t="s">
        <v>132</v>
      </c>
      <c r="C71" s="8">
        <v>57</v>
      </c>
      <c r="D71" s="69"/>
      <c r="E71" s="216"/>
      <c r="F71" s="27"/>
    </row>
    <row r="72" spans="1:6" ht="12.75" x14ac:dyDescent="0.2">
      <c r="A72" s="17" t="s">
        <v>170</v>
      </c>
      <c r="B72" s="18" t="s">
        <v>128</v>
      </c>
      <c r="C72" s="8">
        <v>58</v>
      </c>
      <c r="D72" s="69"/>
      <c r="E72" s="216"/>
      <c r="F72" s="27"/>
    </row>
    <row r="73" spans="1:6" ht="12.75" x14ac:dyDescent="0.2">
      <c r="A73" s="9" t="s">
        <v>171</v>
      </c>
      <c r="B73" s="19" t="s">
        <v>129</v>
      </c>
      <c r="C73" s="20">
        <v>59</v>
      </c>
      <c r="D73" s="71"/>
      <c r="E73" s="219"/>
      <c r="F73" s="27"/>
    </row>
    <row r="74" spans="1:6" s="60" customFormat="1" ht="22.5" x14ac:dyDescent="0.2">
      <c r="A74" s="49"/>
      <c r="B74" s="50" t="s">
        <v>172</v>
      </c>
      <c r="C74" s="29">
        <v>60</v>
      </c>
      <c r="D74" s="30">
        <f>D48+D58</f>
        <v>0</v>
      </c>
      <c r="E74" s="221">
        <f>E48+E58</f>
        <v>0</v>
      </c>
      <c r="F74" s="53"/>
    </row>
    <row r="75" spans="1:6" ht="13.5" thickBot="1" x14ac:dyDescent="0.25">
      <c r="A75" s="2" t="s">
        <v>52</v>
      </c>
      <c r="B75" s="253" t="s">
        <v>666</v>
      </c>
      <c r="C75" s="14">
        <v>61</v>
      </c>
      <c r="D75" s="72"/>
      <c r="E75" s="222"/>
      <c r="F75" s="27"/>
    </row>
  </sheetData>
  <sheetProtection selectLockedCells="1"/>
  <mergeCells count="4">
    <mergeCell ref="D9:E10"/>
    <mergeCell ref="A5:E5"/>
    <mergeCell ref="A6:E6"/>
    <mergeCell ref="C9:C11"/>
  </mergeCells>
  <phoneticPr fontId="0" type="noConversion"/>
  <dataValidations count="1">
    <dataValidation allowBlank="1" showErrorMessage="1" sqref="D14:E46 D48:E75" xr:uid="{00000000-0002-0000-0000-000000000000}"/>
  </dataValidations>
  <printOptions horizontalCentered="1"/>
  <pageMargins left="0.55118110236220474" right="0.74803149606299213" top="0.39370078740157483" bottom="0.39370078740157483" header="0" footer="0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C51"/>
  <sheetViews>
    <sheetView zoomScaleNormal="100" workbookViewId="0">
      <selection activeCell="M16" sqref="M16"/>
    </sheetView>
  </sheetViews>
  <sheetFormatPr defaultColWidth="9.140625" defaultRowHeight="12.75" x14ac:dyDescent="0.2"/>
  <cols>
    <col min="1" max="1" width="11.5703125" style="1" customWidth="1"/>
    <col min="2" max="2" width="60.7109375" style="1" customWidth="1"/>
    <col min="3" max="3" width="7" style="1" customWidth="1"/>
    <col min="4" max="4" width="13.42578125" style="1" customWidth="1"/>
    <col min="5" max="5" width="12.85546875" style="1" customWidth="1"/>
    <col min="6" max="7" width="12.7109375" style="1" customWidth="1"/>
    <col min="8" max="9" width="15.28515625" style="1" customWidth="1"/>
  </cols>
  <sheetData>
    <row r="1" spans="1:107" ht="17.25" customHeight="1" x14ac:dyDescent="0.2">
      <c r="A1" s="61" t="s">
        <v>145</v>
      </c>
      <c r="B1" s="62"/>
      <c r="C1" s="62"/>
      <c r="D1" s="62"/>
      <c r="E1" s="63"/>
      <c r="F1" s="64"/>
      <c r="G1" s="64"/>
      <c r="H1" s="64"/>
      <c r="I1" s="64"/>
    </row>
    <row r="2" spans="1:107" s="57" customFormat="1" ht="15" customHeight="1" x14ac:dyDescent="0.2">
      <c r="A2" s="65"/>
      <c r="B2" s="67"/>
      <c r="C2" s="67"/>
      <c r="D2" s="67"/>
      <c r="E2" s="67"/>
      <c r="F2" s="67"/>
      <c r="G2" s="67"/>
      <c r="H2" s="67"/>
      <c r="I2" s="6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</row>
    <row r="3" spans="1:107" s="57" customFormat="1" ht="15" customHeight="1" x14ac:dyDescent="0.2">
      <c r="A3" s="61" t="s">
        <v>146</v>
      </c>
      <c r="B3" s="67"/>
      <c r="C3" s="67"/>
      <c r="D3" s="67"/>
      <c r="E3" s="63"/>
      <c r="F3" s="64"/>
      <c r="G3" s="64"/>
      <c r="H3" s="64"/>
      <c r="I3" s="64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</row>
    <row r="4" spans="1:107" ht="15" customHeight="1" x14ac:dyDescent="0.2">
      <c r="A4" s="55"/>
      <c r="B4" s="57"/>
      <c r="C4" s="57"/>
      <c r="D4" s="57"/>
      <c r="E4" s="57"/>
      <c r="F4" s="57"/>
      <c r="G4" s="57"/>
      <c r="H4" s="57"/>
      <c r="I4" s="57"/>
    </row>
    <row r="5" spans="1:107" ht="8.1" customHeight="1" x14ac:dyDescent="0.2">
      <c r="A5" s="23"/>
      <c r="B5" s="23"/>
      <c r="C5" s="23"/>
      <c r="D5" s="23"/>
      <c r="E5" s="23"/>
      <c r="F5" s="23"/>
      <c r="G5" s="23"/>
      <c r="H5" s="23"/>
      <c r="I5" s="23"/>
    </row>
    <row r="6" spans="1:107" ht="21.75" customHeight="1" x14ac:dyDescent="0.2">
      <c r="A6" s="307" t="s">
        <v>79</v>
      </c>
      <c r="B6" s="307"/>
      <c r="C6" s="307"/>
      <c r="D6" s="307"/>
      <c r="E6" s="307"/>
      <c r="F6" s="307"/>
      <c r="G6" s="307"/>
      <c r="H6" s="307"/>
      <c r="I6" s="307"/>
    </row>
    <row r="7" spans="1:107" ht="18" customHeight="1" x14ac:dyDescent="0.2">
      <c r="A7" s="286"/>
      <c r="B7" s="286"/>
      <c r="C7" s="286"/>
      <c r="D7" s="286"/>
      <c r="E7" s="286"/>
      <c r="F7" s="286"/>
      <c r="G7" s="286"/>
      <c r="H7" s="286"/>
      <c r="I7" s="286"/>
    </row>
    <row r="8" spans="1:107" ht="17.25" customHeight="1" x14ac:dyDescent="0.25">
      <c r="A8" s="13"/>
      <c r="B8" s="13"/>
      <c r="C8" s="13"/>
      <c r="D8" s="13"/>
      <c r="E8" s="13"/>
      <c r="F8" s="13"/>
      <c r="G8" s="13"/>
      <c r="H8" s="13"/>
      <c r="I8" s="13"/>
    </row>
    <row r="9" spans="1:107" ht="15.95" customHeight="1" thickBot="1" x14ac:dyDescent="0.25">
      <c r="A9" s="12"/>
      <c r="G9" s="21"/>
      <c r="H9" s="21"/>
      <c r="I9" s="21" t="s">
        <v>656</v>
      </c>
    </row>
    <row r="10" spans="1:107" ht="13.9" customHeight="1" x14ac:dyDescent="0.2">
      <c r="A10" s="35" t="s">
        <v>1</v>
      </c>
      <c r="B10" s="34"/>
      <c r="C10" s="292" t="s">
        <v>2</v>
      </c>
      <c r="D10" s="299" t="s">
        <v>3</v>
      </c>
      <c r="E10" s="303"/>
      <c r="F10" s="304"/>
      <c r="G10" s="299" t="s">
        <v>523</v>
      </c>
      <c r="H10" s="300" t="s">
        <v>523</v>
      </c>
      <c r="I10" s="292" t="s">
        <v>524</v>
      </c>
    </row>
    <row r="11" spans="1:107" ht="17.25" customHeight="1" thickBot="1" x14ac:dyDescent="0.25">
      <c r="A11" s="36" t="s">
        <v>81</v>
      </c>
      <c r="B11" s="47" t="s">
        <v>80</v>
      </c>
      <c r="C11" s="293"/>
      <c r="D11" s="301"/>
      <c r="E11" s="305"/>
      <c r="F11" s="306"/>
      <c r="G11" s="301"/>
      <c r="H11" s="302"/>
      <c r="I11" s="294"/>
    </row>
    <row r="12" spans="1:107" ht="24.75" thickBot="1" x14ac:dyDescent="0.25">
      <c r="A12" s="37" t="s">
        <v>6</v>
      </c>
      <c r="B12" s="48"/>
      <c r="C12" s="294"/>
      <c r="D12" s="84" t="s">
        <v>522</v>
      </c>
      <c r="E12" s="82" t="s">
        <v>531</v>
      </c>
      <c r="F12" s="83" t="s">
        <v>522</v>
      </c>
      <c r="G12" s="295" t="s">
        <v>632</v>
      </c>
      <c r="H12" s="297" t="s">
        <v>633</v>
      </c>
      <c r="I12" s="289" t="s">
        <v>634</v>
      </c>
    </row>
    <row r="13" spans="1:107" ht="18.75" customHeight="1" thickBot="1" x14ac:dyDescent="0.25">
      <c r="A13" s="37"/>
      <c r="B13" s="48"/>
      <c r="C13" s="37"/>
      <c r="D13" s="84">
        <v>2023</v>
      </c>
      <c r="E13" s="82">
        <v>2023</v>
      </c>
      <c r="F13" s="83">
        <v>2024</v>
      </c>
      <c r="G13" s="296"/>
      <c r="H13" s="298"/>
      <c r="I13" s="290"/>
    </row>
    <row r="14" spans="1:107" s="60" customFormat="1" ht="22.5" x14ac:dyDescent="0.2">
      <c r="A14" s="75"/>
      <c r="B14" s="85" t="s">
        <v>196</v>
      </c>
      <c r="C14" s="87">
        <v>860</v>
      </c>
      <c r="D14" s="228">
        <f>D15+D16-D17+D18</f>
        <v>0</v>
      </c>
      <c r="E14" s="74">
        <f>E15+E16-E17+E18</f>
        <v>0</v>
      </c>
      <c r="F14" s="92">
        <f>F15+F16-F17+F18</f>
        <v>0</v>
      </c>
      <c r="G14" s="94" t="e">
        <f>F14/D14*100</f>
        <v>#DIV/0!</v>
      </c>
      <c r="H14" s="136" t="e">
        <f>F14/E14*100</f>
        <v>#DIV/0!</v>
      </c>
      <c r="I14" s="99">
        <f>F14-E14</f>
        <v>0</v>
      </c>
    </row>
    <row r="15" spans="1:107" x14ac:dyDescent="0.2">
      <c r="A15" s="76" t="s">
        <v>82</v>
      </c>
      <c r="B15" s="86" t="s">
        <v>643</v>
      </c>
      <c r="C15" s="88">
        <v>861</v>
      </c>
      <c r="D15" s="229"/>
      <c r="E15" s="104"/>
      <c r="F15" s="105"/>
      <c r="G15" s="95" t="e">
        <f t="shared" ref="G15:G49" si="0">F15/D15*100</f>
        <v>#DIV/0!</v>
      </c>
      <c r="H15" s="137" t="e">
        <f t="shared" ref="H15:H49" si="1">F15/E15*100</f>
        <v>#DIV/0!</v>
      </c>
      <c r="I15" s="100">
        <f t="shared" ref="I15:I49" si="2">F15-E15</f>
        <v>0</v>
      </c>
    </row>
    <row r="16" spans="1:107" x14ac:dyDescent="0.2">
      <c r="A16" s="76"/>
      <c r="B16" s="86" t="s">
        <v>83</v>
      </c>
      <c r="C16" s="88">
        <v>862</v>
      </c>
      <c r="D16" s="230"/>
      <c r="E16" s="104"/>
      <c r="F16" s="105"/>
      <c r="G16" s="95" t="e">
        <f t="shared" si="0"/>
        <v>#DIV/0!</v>
      </c>
      <c r="H16" s="137" t="e">
        <f t="shared" si="1"/>
        <v>#DIV/0!</v>
      </c>
      <c r="I16" s="100">
        <f t="shared" si="2"/>
        <v>0</v>
      </c>
    </row>
    <row r="17" spans="1:9" x14ac:dyDescent="0.2">
      <c r="A17" s="76"/>
      <c r="B17" s="86" t="s">
        <v>84</v>
      </c>
      <c r="C17" s="88">
        <v>863</v>
      </c>
      <c r="D17" s="230"/>
      <c r="E17" s="104"/>
      <c r="F17" s="105"/>
      <c r="G17" s="95" t="e">
        <f t="shared" si="0"/>
        <v>#DIV/0!</v>
      </c>
      <c r="H17" s="137" t="e">
        <f t="shared" si="1"/>
        <v>#DIV/0!</v>
      </c>
      <c r="I17" s="100">
        <f t="shared" si="2"/>
        <v>0</v>
      </c>
    </row>
    <row r="18" spans="1:9" x14ac:dyDescent="0.2">
      <c r="A18" s="76" t="s">
        <v>85</v>
      </c>
      <c r="B18" s="86" t="s">
        <v>667</v>
      </c>
      <c r="C18" s="88">
        <v>864</v>
      </c>
      <c r="D18" s="230"/>
      <c r="E18" s="104"/>
      <c r="F18" s="105"/>
      <c r="G18" s="95" t="e">
        <f t="shared" si="0"/>
        <v>#DIV/0!</v>
      </c>
      <c r="H18" s="137" t="e">
        <f t="shared" si="1"/>
        <v>#DIV/0!</v>
      </c>
      <c r="I18" s="100">
        <f t="shared" si="2"/>
        <v>0</v>
      </c>
    </row>
    <row r="19" spans="1:9" s="60" customFormat="1" x14ac:dyDescent="0.2">
      <c r="A19" s="77" t="s">
        <v>173</v>
      </c>
      <c r="B19" s="32" t="s">
        <v>133</v>
      </c>
      <c r="C19" s="89">
        <v>865</v>
      </c>
      <c r="D19" s="231"/>
      <c r="E19" s="106"/>
      <c r="F19" s="107"/>
      <c r="G19" s="96" t="e">
        <f t="shared" si="0"/>
        <v>#DIV/0!</v>
      </c>
      <c r="H19" s="138" t="e">
        <f t="shared" si="1"/>
        <v>#DIV/0!</v>
      </c>
      <c r="I19" s="101">
        <f t="shared" si="2"/>
        <v>0</v>
      </c>
    </row>
    <row r="20" spans="1:9" s="60" customFormat="1" x14ac:dyDescent="0.2">
      <c r="A20" s="77" t="s">
        <v>174</v>
      </c>
      <c r="B20" s="32" t="s">
        <v>175</v>
      </c>
      <c r="C20" s="89">
        <v>866</v>
      </c>
      <c r="D20" s="231"/>
      <c r="E20" s="106"/>
      <c r="F20" s="107"/>
      <c r="G20" s="96" t="e">
        <f t="shared" si="0"/>
        <v>#DIV/0!</v>
      </c>
      <c r="H20" s="138" t="e">
        <f t="shared" si="1"/>
        <v>#DIV/0!</v>
      </c>
      <c r="I20" s="101">
        <f t="shared" si="2"/>
        <v>0</v>
      </c>
    </row>
    <row r="21" spans="1:9" s="60" customFormat="1" ht="22.5" x14ac:dyDescent="0.2">
      <c r="A21" s="78"/>
      <c r="B21" s="31" t="s">
        <v>176</v>
      </c>
      <c r="C21" s="89">
        <v>867</v>
      </c>
      <c r="D21" s="232">
        <f>D22+D23</f>
        <v>0</v>
      </c>
      <c r="E21" s="73">
        <f>E22+E23</f>
        <v>0</v>
      </c>
      <c r="F21" s="93">
        <f>F22+F23</f>
        <v>0</v>
      </c>
      <c r="G21" s="96" t="e">
        <f t="shared" si="0"/>
        <v>#DIV/0!</v>
      </c>
      <c r="H21" s="138" t="e">
        <f t="shared" si="1"/>
        <v>#DIV/0!</v>
      </c>
      <c r="I21" s="101">
        <f t="shared" si="2"/>
        <v>0</v>
      </c>
    </row>
    <row r="22" spans="1:9" x14ac:dyDescent="0.2">
      <c r="A22" s="76" t="s">
        <v>134</v>
      </c>
      <c r="B22" s="86" t="s">
        <v>86</v>
      </c>
      <c r="C22" s="88">
        <v>868</v>
      </c>
      <c r="D22" s="230"/>
      <c r="E22" s="104"/>
      <c r="F22" s="105"/>
      <c r="G22" s="95" t="e">
        <f t="shared" si="0"/>
        <v>#DIV/0!</v>
      </c>
      <c r="H22" s="137" t="e">
        <f t="shared" si="1"/>
        <v>#DIV/0!</v>
      </c>
      <c r="I22" s="100">
        <f t="shared" si="2"/>
        <v>0</v>
      </c>
    </row>
    <row r="23" spans="1:9" x14ac:dyDescent="0.2">
      <c r="A23" s="76" t="s">
        <v>134</v>
      </c>
      <c r="B23" s="86" t="s">
        <v>177</v>
      </c>
      <c r="C23" s="88">
        <v>869</v>
      </c>
      <c r="D23" s="230"/>
      <c r="E23" s="104"/>
      <c r="F23" s="105"/>
      <c r="G23" s="95" t="e">
        <f t="shared" si="0"/>
        <v>#DIV/0!</v>
      </c>
      <c r="H23" s="137" t="e">
        <f t="shared" si="1"/>
        <v>#DIV/0!</v>
      </c>
      <c r="I23" s="100">
        <f t="shared" si="2"/>
        <v>0</v>
      </c>
    </row>
    <row r="24" spans="1:9" s="60" customFormat="1" ht="22.5" x14ac:dyDescent="0.2">
      <c r="A24" s="78"/>
      <c r="B24" s="31" t="s">
        <v>178</v>
      </c>
      <c r="C24" s="89">
        <v>870</v>
      </c>
      <c r="D24" s="232">
        <f>D14+D19+D20+D21</f>
        <v>0</v>
      </c>
      <c r="E24" s="73">
        <f>E14+E19+E20+E21</f>
        <v>0</v>
      </c>
      <c r="F24" s="93">
        <f>F14+F19+F20+F21</f>
        <v>0</v>
      </c>
      <c r="G24" s="96" t="e">
        <f t="shared" si="0"/>
        <v>#DIV/0!</v>
      </c>
      <c r="H24" s="138" t="e">
        <f t="shared" si="1"/>
        <v>#DIV/0!</v>
      </c>
      <c r="I24" s="101">
        <f t="shared" si="2"/>
        <v>0</v>
      </c>
    </row>
    <row r="25" spans="1:9" s="60" customFormat="1" ht="22.5" x14ac:dyDescent="0.2">
      <c r="A25" s="78"/>
      <c r="B25" s="31" t="s">
        <v>179</v>
      </c>
      <c r="C25" s="89">
        <v>871</v>
      </c>
      <c r="D25" s="232">
        <f>D26+D27+D28</f>
        <v>0</v>
      </c>
      <c r="E25" s="73">
        <f>E26+E27+E28</f>
        <v>0</v>
      </c>
      <c r="F25" s="93">
        <f>F26+F27+F28</f>
        <v>0</v>
      </c>
      <c r="G25" s="96" t="e">
        <f t="shared" si="0"/>
        <v>#DIV/0!</v>
      </c>
      <c r="H25" s="138" t="e">
        <f t="shared" si="1"/>
        <v>#DIV/0!</v>
      </c>
      <c r="I25" s="101">
        <f t="shared" si="2"/>
        <v>0</v>
      </c>
    </row>
    <row r="26" spans="1:9" x14ac:dyDescent="0.2">
      <c r="A26" s="76" t="s">
        <v>87</v>
      </c>
      <c r="B26" s="86" t="s">
        <v>644</v>
      </c>
      <c r="C26" s="88">
        <v>872</v>
      </c>
      <c r="D26" s="230"/>
      <c r="E26" s="104"/>
      <c r="F26" s="105"/>
      <c r="G26" s="95" t="e">
        <f t="shared" si="0"/>
        <v>#DIV/0!</v>
      </c>
      <c r="H26" s="137" t="e">
        <f t="shared" si="1"/>
        <v>#DIV/0!</v>
      </c>
      <c r="I26" s="100">
        <f t="shared" si="2"/>
        <v>0</v>
      </c>
    </row>
    <row r="27" spans="1:9" x14ac:dyDescent="0.2">
      <c r="A27" s="76" t="s">
        <v>88</v>
      </c>
      <c r="B27" s="86" t="s">
        <v>89</v>
      </c>
      <c r="C27" s="88">
        <v>873</v>
      </c>
      <c r="D27" s="230"/>
      <c r="E27" s="104"/>
      <c r="F27" s="105"/>
      <c r="G27" s="95" t="e">
        <f t="shared" si="0"/>
        <v>#DIV/0!</v>
      </c>
      <c r="H27" s="137" t="e">
        <f t="shared" si="1"/>
        <v>#DIV/0!</v>
      </c>
      <c r="I27" s="100">
        <f t="shared" si="2"/>
        <v>0</v>
      </c>
    </row>
    <row r="28" spans="1:9" x14ac:dyDescent="0.2">
      <c r="A28" s="76" t="s">
        <v>90</v>
      </c>
      <c r="B28" s="86" t="s">
        <v>91</v>
      </c>
      <c r="C28" s="88">
        <v>874</v>
      </c>
      <c r="D28" s="230"/>
      <c r="E28" s="104"/>
      <c r="F28" s="105"/>
      <c r="G28" s="95" t="e">
        <f t="shared" si="0"/>
        <v>#DIV/0!</v>
      </c>
      <c r="H28" s="137" t="e">
        <f t="shared" si="1"/>
        <v>#DIV/0!</v>
      </c>
      <c r="I28" s="100">
        <f t="shared" si="2"/>
        <v>0</v>
      </c>
    </row>
    <row r="29" spans="1:9" s="60" customFormat="1" ht="22.5" x14ac:dyDescent="0.2">
      <c r="A29" s="78"/>
      <c r="B29" s="254" t="s">
        <v>180</v>
      </c>
      <c r="C29" s="89">
        <v>875</v>
      </c>
      <c r="D29" s="232">
        <f>D30+D31+D32</f>
        <v>0</v>
      </c>
      <c r="E29" s="73">
        <f>E30+E31+E32</f>
        <v>0</v>
      </c>
      <c r="F29" s="93">
        <f>F30+F31+F32</f>
        <v>0</v>
      </c>
      <c r="G29" s="96" t="e">
        <f t="shared" si="0"/>
        <v>#DIV/0!</v>
      </c>
      <c r="H29" s="138" t="e">
        <f t="shared" si="1"/>
        <v>#DIV/0!</v>
      </c>
      <c r="I29" s="101">
        <f t="shared" si="2"/>
        <v>0</v>
      </c>
    </row>
    <row r="30" spans="1:9" x14ac:dyDescent="0.2">
      <c r="A30" s="76" t="s">
        <v>92</v>
      </c>
      <c r="B30" s="86" t="s">
        <v>93</v>
      </c>
      <c r="C30" s="88">
        <v>876</v>
      </c>
      <c r="D30" s="230"/>
      <c r="E30" s="104"/>
      <c r="F30" s="105"/>
      <c r="G30" s="95" t="e">
        <f t="shared" si="0"/>
        <v>#DIV/0!</v>
      </c>
      <c r="H30" s="137" t="e">
        <f t="shared" si="1"/>
        <v>#DIV/0!</v>
      </c>
      <c r="I30" s="100">
        <f t="shared" si="2"/>
        <v>0</v>
      </c>
    </row>
    <row r="31" spans="1:9" x14ac:dyDescent="0.2">
      <c r="A31" s="76" t="s">
        <v>92</v>
      </c>
      <c r="B31" s="86" t="s">
        <v>655</v>
      </c>
      <c r="C31" s="88">
        <v>877</v>
      </c>
      <c r="D31" s="230"/>
      <c r="E31" s="104"/>
      <c r="F31" s="105"/>
      <c r="G31" s="95" t="e">
        <f t="shared" si="0"/>
        <v>#DIV/0!</v>
      </c>
      <c r="H31" s="137" t="e">
        <f t="shared" si="1"/>
        <v>#DIV/0!</v>
      </c>
      <c r="I31" s="100">
        <f t="shared" si="2"/>
        <v>0</v>
      </c>
    </row>
    <row r="32" spans="1:9" x14ac:dyDescent="0.2">
      <c r="A32" s="76" t="s">
        <v>92</v>
      </c>
      <c r="B32" s="86" t="s">
        <v>94</v>
      </c>
      <c r="C32" s="88">
        <v>878</v>
      </c>
      <c r="D32" s="230"/>
      <c r="E32" s="104"/>
      <c r="F32" s="105"/>
      <c r="G32" s="95" t="e">
        <f t="shared" si="0"/>
        <v>#DIV/0!</v>
      </c>
      <c r="H32" s="137" t="e">
        <f t="shared" si="1"/>
        <v>#DIV/0!</v>
      </c>
      <c r="I32" s="100">
        <f t="shared" si="2"/>
        <v>0</v>
      </c>
    </row>
    <row r="33" spans="1:9" s="60" customFormat="1" x14ac:dyDescent="0.2">
      <c r="A33" s="78" t="s">
        <v>95</v>
      </c>
      <c r="B33" s="32" t="s">
        <v>135</v>
      </c>
      <c r="C33" s="89">
        <v>879</v>
      </c>
      <c r="D33" s="231"/>
      <c r="E33" s="106"/>
      <c r="F33" s="107"/>
      <c r="G33" s="96" t="e">
        <f t="shared" si="0"/>
        <v>#DIV/0!</v>
      </c>
      <c r="H33" s="138" t="e">
        <f t="shared" si="1"/>
        <v>#DIV/0!</v>
      </c>
      <c r="I33" s="101">
        <f t="shared" si="2"/>
        <v>0</v>
      </c>
    </row>
    <row r="34" spans="1:9" s="60" customFormat="1" x14ac:dyDescent="0.2">
      <c r="A34" s="78" t="s">
        <v>96</v>
      </c>
      <c r="B34" s="32" t="s">
        <v>181</v>
      </c>
      <c r="C34" s="89">
        <v>880</v>
      </c>
      <c r="D34" s="231"/>
      <c r="E34" s="106"/>
      <c r="F34" s="107"/>
      <c r="G34" s="96" t="e">
        <f t="shared" si="0"/>
        <v>#DIV/0!</v>
      </c>
      <c r="H34" s="138" t="e">
        <f t="shared" si="1"/>
        <v>#DIV/0!</v>
      </c>
      <c r="I34" s="101">
        <f t="shared" si="2"/>
        <v>0</v>
      </c>
    </row>
    <row r="35" spans="1:9" s="60" customFormat="1" x14ac:dyDescent="0.2">
      <c r="A35" s="77">
        <v>465</v>
      </c>
      <c r="B35" s="32" t="s">
        <v>197</v>
      </c>
      <c r="C35" s="89">
        <v>881</v>
      </c>
      <c r="D35" s="231"/>
      <c r="E35" s="106"/>
      <c r="F35" s="107"/>
      <c r="G35" s="96" t="e">
        <f t="shared" si="0"/>
        <v>#DIV/0!</v>
      </c>
      <c r="H35" s="138" t="e">
        <f t="shared" si="1"/>
        <v>#DIV/0!</v>
      </c>
      <c r="I35" s="101">
        <f t="shared" si="2"/>
        <v>0</v>
      </c>
    </row>
    <row r="36" spans="1:9" s="60" customFormat="1" x14ac:dyDescent="0.2">
      <c r="A36" s="78" t="s">
        <v>182</v>
      </c>
      <c r="B36" s="32" t="s">
        <v>183</v>
      </c>
      <c r="C36" s="89">
        <v>882</v>
      </c>
      <c r="D36" s="231"/>
      <c r="E36" s="106"/>
      <c r="F36" s="107"/>
      <c r="G36" s="96" t="e">
        <f t="shared" si="0"/>
        <v>#DIV/0!</v>
      </c>
      <c r="H36" s="138" t="e">
        <f t="shared" si="1"/>
        <v>#DIV/0!</v>
      </c>
      <c r="I36" s="101">
        <f t="shared" si="2"/>
        <v>0</v>
      </c>
    </row>
    <row r="37" spans="1:9" s="60" customFormat="1" x14ac:dyDescent="0.2">
      <c r="A37" s="77" t="s">
        <v>184</v>
      </c>
      <c r="B37" s="32" t="s">
        <v>185</v>
      </c>
      <c r="C37" s="89">
        <v>883</v>
      </c>
      <c r="D37" s="231"/>
      <c r="E37" s="106"/>
      <c r="F37" s="107"/>
      <c r="G37" s="96" t="e">
        <f t="shared" si="0"/>
        <v>#DIV/0!</v>
      </c>
      <c r="H37" s="138" t="e">
        <f t="shared" si="1"/>
        <v>#DIV/0!</v>
      </c>
      <c r="I37" s="101">
        <f t="shared" si="2"/>
        <v>0</v>
      </c>
    </row>
    <row r="38" spans="1:9" s="60" customFormat="1" x14ac:dyDescent="0.2">
      <c r="A38" s="77"/>
      <c r="B38" s="32" t="s">
        <v>198</v>
      </c>
      <c r="C38" s="89">
        <v>884</v>
      </c>
      <c r="D38" s="232">
        <f>D39+D40</f>
        <v>0</v>
      </c>
      <c r="E38" s="73">
        <f>E39+E40</f>
        <v>0</v>
      </c>
      <c r="F38" s="93">
        <f>F39+F40</f>
        <v>0</v>
      </c>
      <c r="G38" s="96" t="e">
        <f t="shared" si="0"/>
        <v>#DIV/0!</v>
      </c>
      <c r="H38" s="138" t="e">
        <f t="shared" si="1"/>
        <v>#DIV/0!</v>
      </c>
      <c r="I38" s="101">
        <f t="shared" si="2"/>
        <v>0</v>
      </c>
    </row>
    <row r="39" spans="1:9" x14ac:dyDescent="0.2">
      <c r="A39" s="79" t="s">
        <v>137</v>
      </c>
      <c r="B39" s="33" t="s">
        <v>97</v>
      </c>
      <c r="C39" s="90">
        <v>885</v>
      </c>
      <c r="D39" s="229"/>
      <c r="E39" s="108"/>
      <c r="F39" s="109"/>
      <c r="G39" s="97" t="e">
        <f t="shared" si="0"/>
        <v>#DIV/0!</v>
      </c>
      <c r="H39" s="139" t="e">
        <f t="shared" si="1"/>
        <v>#DIV/0!</v>
      </c>
      <c r="I39" s="102">
        <f t="shared" si="2"/>
        <v>0</v>
      </c>
    </row>
    <row r="40" spans="1:9" x14ac:dyDescent="0.2">
      <c r="A40" s="80" t="s">
        <v>137</v>
      </c>
      <c r="B40" s="86" t="s">
        <v>136</v>
      </c>
      <c r="C40" s="88">
        <v>886</v>
      </c>
      <c r="D40" s="230"/>
      <c r="E40" s="104"/>
      <c r="F40" s="105"/>
      <c r="G40" s="95" t="e">
        <f t="shared" si="0"/>
        <v>#DIV/0!</v>
      </c>
      <c r="H40" s="137" t="e">
        <f t="shared" si="1"/>
        <v>#DIV/0!</v>
      </c>
      <c r="I40" s="100">
        <f t="shared" si="2"/>
        <v>0</v>
      </c>
    </row>
    <row r="41" spans="1:9" ht="22.5" x14ac:dyDescent="0.2">
      <c r="A41" s="80"/>
      <c r="B41" s="31" t="s">
        <v>526</v>
      </c>
      <c r="C41" s="88">
        <v>887</v>
      </c>
      <c r="D41" s="232">
        <f>D25+D29+D33+D34+D35+D36+D37+D38</f>
        <v>0</v>
      </c>
      <c r="E41" s="73">
        <f>E25+E29+E33+E34+E35+E36+E37+E38</f>
        <v>0</v>
      </c>
      <c r="F41" s="93">
        <f>F25+F29+F33+F34+F35+F36+F37+F38</f>
        <v>0</v>
      </c>
      <c r="G41" s="95" t="e">
        <f t="shared" si="0"/>
        <v>#DIV/0!</v>
      </c>
      <c r="H41" s="137" t="e">
        <f t="shared" si="1"/>
        <v>#DIV/0!</v>
      </c>
      <c r="I41" s="100">
        <f t="shared" si="2"/>
        <v>0</v>
      </c>
    </row>
    <row r="42" spans="1:9" s="60" customFormat="1" ht="22.5" x14ac:dyDescent="0.2">
      <c r="A42" s="78"/>
      <c r="B42" s="31" t="s">
        <v>199</v>
      </c>
      <c r="C42" s="89">
        <v>888</v>
      </c>
      <c r="D42" s="231"/>
      <c r="E42" s="106"/>
      <c r="F42" s="107"/>
      <c r="G42" s="96" t="e">
        <f t="shared" si="0"/>
        <v>#DIV/0!</v>
      </c>
      <c r="H42" s="138" t="e">
        <f t="shared" si="1"/>
        <v>#DIV/0!</v>
      </c>
      <c r="I42" s="101">
        <f t="shared" si="2"/>
        <v>0</v>
      </c>
    </row>
    <row r="43" spans="1:9" s="60" customFormat="1" ht="22.5" x14ac:dyDescent="0.2">
      <c r="A43" s="78"/>
      <c r="B43" s="31" t="s">
        <v>200</v>
      </c>
      <c r="C43" s="89">
        <v>889</v>
      </c>
      <c r="D43" s="231"/>
      <c r="E43" s="106"/>
      <c r="F43" s="107"/>
      <c r="G43" s="96" t="e">
        <f t="shared" si="0"/>
        <v>#DIV/0!</v>
      </c>
      <c r="H43" s="138" t="e">
        <f t="shared" si="1"/>
        <v>#DIV/0!</v>
      </c>
      <c r="I43" s="101">
        <f t="shared" si="2"/>
        <v>0</v>
      </c>
    </row>
    <row r="44" spans="1:9" s="60" customFormat="1" x14ac:dyDescent="0.2">
      <c r="A44" s="78" t="s">
        <v>201</v>
      </c>
      <c r="B44" s="31" t="s">
        <v>202</v>
      </c>
      <c r="C44" s="89">
        <v>890</v>
      </c>
      <c r="D44" s="231"/>
      <c r="E44" s="106"/>
      <c r="F44" s="107"/>
      <c r="G44" s="96" t="e">
        <f t="shared" si="0"/>
        <v>#DIV/0!</v>
      </c>
      <c r="H44" s="138" t="e">
        <f t="shared" si="1"/>
        <v>#DIV/0!</v>
      </c>
      <c r="I44" s="101">
        <f t="shared" si="2"/>
        <v>0</v>
      </c>
    </row>
    <row r="45" spans="1:9" s="60" customFormat="1" ht="33.75" x14ac:dyDescent="0.2">
      <c r="A45" s="78" t="s">
        <v>201</v>
      </c>
      <c r="B45" s="31" t="s">
        <v>203</v>
      </c>
      <c r="C45" s="89">
        <v>891</v>
      </c>
      <c r="D45" s="231"/>
      <c r="E45" s="106"/>
      <c r="F45" s="107"/>
      <c r="G45" s="96" t="e">
        <f t="shared" si="0"/>
        <v>#DIV/0!</v>
      </c>
      <c r="H45" s="138" t="e">
        <f t="shared" si="1"/>
        <v>#DIV/0!</v>
      </c>
      <c r="I45" s="101">
        <f t="shared" si="2"/>
        <v>0</v>
      </c>
    </row>
    <row r="46" spans="1:9" s="60" customFormat="1" ht="33.75" x14ac:dyDescent="0.2">
      <c r="A46" s="78" t="s">
        <v>201</v>
      </c>
      <c r="B46" s="31" t="s">
        <v>204</v>
      </c>
      <c r="C46" s="89">
        <v>892</v>
      </c>
      <c r="D46" s="231"/>
      <c r="E46" s="106"/>
      <c r="F46" s="107"/>
      <c r="G46" s="96" t="e">
        <f t="shared" si="0"/>
        <v>#DIV/0!</v>
      </c>
      <c r="H46" s="138" t="e">
        <f t="shared" si="1"/>
        <v>#DIV/0!</v>
      </c>
      <c r="I46" s="101">
        <f t="shared" si="2"/>
        <v>0</v>
      </c>
    </row>
    <row r="47" spans="1:9" s="60" customFormat="1" ht="22.5" x14ac:dyDescent="0.2">
      <c r="A47" s="78"/>
      <c r="B47" s="31" t="s">
        <v>205</v>
      </c>
      <c r="C47" s="89">
        <v>893</v>
      </c>
      <c r="D47" s="231"/>
      <c r="E47" s="106"/>
      <c r="F47" s="107"/>
      <c r="G47" s="96" t="e">
        <f t="shared" si="0"/>
        <v>#DIV/0!</v>
      </c>
      <c r="H47" s="138" t="e">
        <f t="shared" si="1"/>
        <v>#DIV/0!</v>
      </c>
      <c r="I47" s="101">
        <f t="shared" si="2"/>
        <v>0</v>
      </c>
    </row>
    <row r="48" spans="1:9" s="60" customFormat="1" ht="22.5" x14ac:dyDescent="0.2">
      <c r="A48" s="78"/>
      <c r="B48" s="31" t="s">
        <v>98</v>
      </c>
      <c r="C48" s="89">
        <v>894</v>
      </c>
      <c r="D48" s="231"/>
      <c r="E48" s="106"/>
      <c r="F48" s="107"/>
      <c r="G48" s="96" t="e">
        <f t="shared" si="0"/>
        <v>#DIV/0!</v>
      </c>
      <c r="H48" s="138" t="e">
        <f t="shared" si="1"/>
        <v>#DIV/0!</v>
      </c>
      <c r="I48" s="101">
        <f t="shared" si="2"/>
        <v>0</v>
      </c>
    </row>
    <row r="49" spans="1:9" s="60" customFormat="1" ht="13.5" thickBot="1" x14ac:dyDescent="0.25">
      <c r="A49" s="81"/>
      <c r="B49" s="54" t="s">
        <v>99</v>
      </c>
      <c r="C49" s="91">
        <v>895</v>
      </c>
      <c r="D49" s="233"/>
      <c r="E49" s="110"/>
      <c r="F49" s="111"/>
      <c r="G49" s="98" t="e">
        <f t="shared" si="0"/>
        <v>#DIV/0!</v>
      </c>
      <c r="H49" s="140" t="e">
        <f t="shared" si="1"/>
        <v>#DIV/0!</v>
      </c>
      <c r="I49" s="103">
        <f t="shared" si="2"/>
        <v>0</v>
      </c>
    </row>
    <row r="50" spans="1:9" ht="28.5" customHeight="1" x14ac:dyDescent="0.2">
      <c r="A50" s="291"/>
      <c r="B50" s="291"/>
      <c r="C50" s="291"/>
      <c r="D50" s="291"/>
      <c r="E50" s="291"/>
      <c r="F50" s="291"/>
      <c r="G50" s="28"/>
      <c r="H50" s="28"/>
      <c r="I50" s="28"/>
    </row>
    <row r="51" spans="1:9" ht="21.75" customHeight="1" x14ac:dyDescent="0.2">
      <c r="A51" s="291"/>
      <c r="B51" s="291"/>
      <c r="C51" s="291"/>
      <c r="D51" s="291"/>
      <c r="E51" s="291"/>
      <c r="F51" s="291"/>
      <c r="G51" s="28"/>
      <c r="H51" s="28"/>
      <c r="I51" s="28"/>
    </row>
  </sheetData>
  <sheetProtection selectLockedCells="1"/>
  <mergeCells count="11">
    <mergeCell ref="A6:I6"/>
    <mergeCell ref="A7:I7"/>
    <mergeCell ref="I12:I13"/>
    <mergeCell ref="A51:F51"/>
    <mergeCell ref="A50:F50"/>
    <mergeCell ref="C10:C12"/>
    <mergeCell ref="G12:G13"/>
    <mergeCell ref="H12:H13"/>
    <mergeCell ref="G10:H11"/>
    <mergeCell ref="D10:F11"/>
    <mergeCell ref="I10:I11"/>
  </mergeCells>
  <phoneticPr fontId="0" type="noConversion"/>
  <dataValidations count="1">
    <dataValidation allowBlank="1" showErrorMessage="1" sqref="G14:H49 E15:F20 E22:F23 E26:F28 E30:F37 E39:F40 E42:F49" xr:uid="{00000000-0002-0000-0100-000000000000}"/>
  </dataValidations>
  <printOptions horizontalCentered="1"/>
  <pageMargins left="0.74803149606299213" right="0.74803149606299213" top="0.19685039370078741" bottom="0.19685039370078741" header="0" footer="0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D47"/>
  <sheetViews>
    <sheetView topLeftCell="A6" zoomScaleNormal="100" zoomScaleSheetLayoutView="100" workbookViewId="0">
      <selection activeCell="L12" sqref="L12"/>
    </sheetView>
  </sheetViews>
  <sheetFormatPr defaultColWidth="9.140625" defaultRowHeight="12.75" x14ac:dyDescent="0.2"/>
  <cols>
    <col min="1" max="1" width="9.7109375" style="1" customWidth="1"/>
    <col min="2" max="2" width="60.7109375" style="1" customWidth="1"/>
    <col min="3" max="3" width="8.42578125" style="1" customWidth="1"/>
    <col min="4" max="4" width="13" style="1" customWidth="1"/>
    <col min="5" max="5" width="15" style="1" customWidth="1"/>
    <col min="6" max="6" width="12.7109375" style="1" customWidth="1"/>
    <col min="7" max="7" width="13" style="1" customWidth="1"/>
    <col min="8" max="8" width="13.140625" customWidth="1"/>
    <col min="9" max="9" width="14.42578125" customWidth="1"/>
    <col min="65" max="65" width="13.85546875" customWidth="1"/>
    <col min="109" max="16384" width="9.140625" style="1"/>
  </cols>
  <sheetData>
    <row r="1" spans="1:108" customFormat="1" ht="17.25" customHeight="1" x14ac:dyDescent="0.2">
      <c r="A1" s="61" t="s">
        <v>145</v>
      </c>
      <c r="B1" s="62"/>
      <c r="C1" s="62"/>
      <c r="D1" s="63"/>
      <c r="E1" s="64"/>
      <c r="F1" s="64"/>
      <c r="G1" s="64"/>
      <c r="H1" s="62"/>
      <c r="I1" s="62"/>
    </row>
    <row r="2" spans="1:108" s="57" customFormat="1" ht="15" customHeight="1" x14ac:dyDescent="0.2">
      <c r="A2" s="65"/>
      <c r="B2" s="66"/>
      <c r="C2" s="66"/>
      <c r="D2" s="66"/>
      <c r="E2" s="67"/>
      <c r="F2" s="67"/>
      <c r="G2" s="67"/>
      <c r="H2" s="62"/>
      <c r="I2" s="6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</row>
    <row r="3" spans="1:108" s="57" customFormat="1" ht="15" customHeight="1" x14ac:dyDescent="0.2">
      <c r="A3" s="61" t="s">
        <v>146</v>
      </c>
      <c r="B3" s="67"/>
      <c r="C3" s="67"/>
      <c r="D3" s="63"/>
      <c r="E3" s="64"/>
      <c r="F3" s="64"/>
      <c r="G3" s="64"/>
      <c r="H3" s="62"/>
      <c r="I3" s="62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</row>
    <row r="4" spans="1:108" s="57" customFormat="1" ht="15" customHeight="1" x14ac:dyDescent="0.2">
      <c r="A4" s="55"/>
      <c r="B4" s="56"/>
      <c r="C4" s="56"/>
      <c r="D4" s="56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</row>
    <row r="5" spans="1:108" ht="8.1" customHeight="1" x14ac:dyDescent="0.2">
      <c r="A5" s="308" t="s">
        <v>195</v>
      </c>
      <c r="B5" s="308"/>
      <c r="C5" s="308"/>
      <c r="D5" s="308"/>
      <c r="E5" s="308"/>
      <c r="F5" s="308"/>
      <c r="G5" s="308"/>
      <c r="H5" s="308"/>
      <c r="I5" s="308"/>
    </row>
    <row r="6" spans="1:108" s="112" customFormat="1" ht="34.5" customHeight="1" x14ac:dyDescent="0.2">
      <c r="A6" s="308"/>
      <c r="B6" s="308"/>
      <c r="C6" s="308"/>
      <c r="D6" s="308"/>
      <c r="E6" s="308"/>
      <c r="F6" s="308"/>
      <c r="G6" s="308"/>
      <c r="H6" s="308"/>
      <c r="I6" s="30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</row>
    <row r="7" spans="1:108" ht="18" customHeight="1" x14ac:dyDescent="0.2">
      <c r="A7" s="309"/>
      <c r="B7" s="309"/>
      <c r="C7" s="309"/>
      <c r="D7" s="309"/>
      <c r="E7" s="309"/>
      <c r="F7" s="309"/>
      <c r="G7" s="309"/>
      <c r="H7" s="309"/>
      <c r="I7" s="309"/>
    </row>
    <row r="8" spans="1:108" ht="17.25" customHeight="1" x14ac:dyDescent="0.25">
      <c r="A8" s="13"/>
      <c r="B8" s="15"/>
      <c r="C8" s="13"/>
      <c r="D8" s="13"/>
      <c r="E8" s="13"/>
      <c r="F8" s="13"/>
      <c r="G8" s="13"/>
    </row>
    <row r="9" spans="1:108" ht="15.95" customHeight="1" thickBot="1" x14ac:dyDescent="0.25">
      <c r="A9" s="12"/>
      <c r="E9" s="21"/>
      <c r="F9" s="21"/>
      <c r="G9" s="21"/>
      <c r="I9" s="21" t="s">
        <v>656</v>
      </c>
    </row>
    <row r="10" spans="1:108" ht="12.75" customHeight="1" x14ac:dyDescent="0.2">
      <c r="A10" s="320" t="s">
        <v>100</v>
      </c>
      <c r="B10" s="115"/>
      <c r="C10" s="323" t="s">
        <v>2</v>
      </c>
      <c r="D10" s="314" t="s">
        <v>3</v>
      </c>
      <c r="E10" s="315"/>
      <c r="F10" s="315"/>
      <c r="G10" s="315"/>
      <c r="H10" s="315"/>
      <c r="I10" s="316"/>
    </row>
    <row r="11" spans="1:108" ht="12.75" customHeight="1" thickBot="1" x14ac:dyDescent="0.25">
      <c r="A11" s="321"/>
      <c r="B11" s="113" t="s">
        <v>80</v>
      </c>
      <c r="C11" s="324"/>
      <c r="D11" s="317"/>
      <c r="E11" s="318"/>
      <c r="F11" s="318"/>
      <c r="G11" s="318"/>
      <c r="H11" s="318"/>
      <c r="I11" s="319"/>
    </row>
    <row r="12" spans="1:108" ht="32.450000000000003" customHeight="1" thickBot="1" x14ac:dyDescent="0.25">
      <c r="A12" s="322"/>
      <c r="B12" s="42"/>
      <c r="C12" s="325"/>
      <c r="D12" s="310" t="s">
        <v>630</v>
      </c>
      <c r="E12" s="311" t="s">
        <v>525</v>
      </c>
      <c r="F12" s="312" t="s">
        <v>635</v>
      </c>
      <c r="G12" s="313"/>
      <c r="H12" s="310" t="s">
        <v>636</v>
      </c>
      <c r="I12" s="311"/>
    </row>
    <row r="13" spans="1:108" ht="25.5" customHeight="1" thickBot="1" x14ac:dyDescent="0.25">
      <c r="A13" s="178"/>
      <c r="B13" s="179"/>
      <c r="C13" s="180"/>
      <c r="D13" s="181" t="s">
        <v>529</v>
      </c>
      <c r="E13" s="182" t="s">
        <v>530</v>
      </c>
      <c r="F13" s="183" t="s">
        <v>529</v>
      </c>
      <c r="G13" s="184" t="s">
        <v>530</v>
      </c>
      <c r="H13" s="181" t="s">
        <v>529</v>
      </c>
      <c r="I13" s="182" t="s">
        <v>530</v>
      </c>
      <c r="DC13" s="1"/>
      <c r="DD13" s="1"/>
    </row>
    <row r="14" spans="1:108" s="60" customFormat="1" ht="22.5" x14ac:dyDescent="0.2">
      <c r="A14" s="75"/>
      <c r="B14" s="85" t="s">
        <v>191</v>
      </c>
      <c r="C14" s="87">
        <v>660</v>
      </c>
      <c r="D14" s="116">
        <f t="shared" ref="D14:I14" si="0">D15+D16-D17+D18</f>
        <v>0</v>
      </c>
      <c r="E14" s="117">
        <f t="shared" si="0"/>
        <v>0</v>
      </c>
      <c r="F14" s="118">
        <f t="shared" si="0"/>
        <v>0</v>
      </c>
      <c r="G14" s="119">
        <f t="shared" si="0"/>
        <v>0</v>
      </c>
      <c r="H14" s="116">
        <f t="shared" si="0"/>
        <v>0</v>
      </c>
      <c r="I14" s="117">
        <f t="shared" si="0"/>
        <v>0</v>
      </c>
    </row>
    <row r="15" spans="1:108" x14ac:dyDescent="0.2">
      <c r="A15" s="76" t="s">
        <v>82</v>
      </c>
      <c r="B15" s="86" t="s">
        <v>643</v>
      </c>
      <c r="C15" s="88">
        <v>661</v>
      </c>
      <c r="D15" s="124"/>
      <c r="E15" s="125"/>
      <c r="F15" s="126"/>
      <c r="G15" s="127"/>
      <c r="H15" s="124"/>
      <c r="I15" s="125"/>
    </row>
    <row r="16" spans="1:108" x14ac:dyDescent="0.2">
      <c r="A16" s="76"/>
      <c r="B16" s="86" t="s">
        <v>83</v>
      </c>
      <c r="C16" s="88">
        <v>662</v>
      </c>
      <c r="D16" s="124"/>
      <c r="E16" s="125"/>
      <c r="F16" s="126"/>
      <c r="G16" s="127"/>
      <c r="H16" s="124"/>
      <c r="I16" s="125"/>
    </row>
    <row r="17" spans="1:9" x14ac:dyDescent="0.2">
      <c r="A17" s="76"/>
      <c r="B17" s="86" t="s">
        <v>84</v>
      </c>
      <c r="C17" s="88">
        <v>663</v>
      </c>
      <c r="D17" s="124"/>
      <c r="E17" s="125"/>
      <c r="F17" s="126"/>
      <c r="G17" s="127"/>
      <c r="H17" s="124"/>
      <c r="I17" s="125"/>
    </row>
    <row r="18" spans="1:9" x14ac:dyDescent="0.2">
      <c r="A18" s="76" t="s">
        <v>85</v>
      </c>
      <c r="B18" s="86" t="s">
        <v>667</v>
      </c>
      <c r="C18" s="88">
        <v>664</v>
      </c>
      <c r="D18" s="124"/>
      <c r="E18" s="125"/>
      <c r="F18" s="126"/>
      <c r="G18" s="127"/>
      <c r="H18" s="124"/>
      <c r="I18" s="125"/>
    </row>
    <row r="19" spans="1:9" s="60" customFormat="1" x14ac:dyDescent="0.2">
      <c r="A19" s="77" t="s">
        <v>173</v>
      </c>
      <c r="B19" s="32" t="s">
        <v>133</v>
      </c>
      <c r="C19" s="89">
        <v>665</v>
      </c>
      <c r="D19" s="128"/>
      <c r="E19" s="129"/>
      <c r="F19" s="130"/>
      <c r="G19" s="131"/>
      <c r="H19" s="128"/>
      <c r="I19" s="129"/>
    </row>
    <row r="20" spans="1:9" s="60" customFormat="1" x14ac:dyDescent="0.2">
      <c r="A20" s="77" t="s">
        <v>174</v>
      </c>
      <c r="B20" s="32" t="s">
        <v>175</v>
      </c>
      <c r="C20" s="89">
        <v>666</v>
      </c>
      <c r="D20" s="128"/>
      <c r="E20" s="129"/>
      <c r="F20" s="130"/>
      <c r="G20" s="131"/>
      <c r="H20" s="128"/>
      <c r="I20" s="129"/>
    </row>
    <row r="21" spans="1:9" s="60" customFormat="1" ht="22.5" x14ac:dyDescent="0.2">
      <c r="A21" s="78"/>
      <c r="B21" s="31" t="s">
        <v>192</v>
      </c>
      <c r="C21" s="89">
        <v>667</v>
      </c>
      <c r="D21" s="120">
        <f t="shared" ref="D21:I21" si="1">D22+D23</f>
        <v>0</v>
      </c>
      <c r="E21" s="121">
        <f t="shared" si="1"/>
        <v>0</v>
      </c>
      <c r="F21" s="122">
        <f t="shared" si="1"/>
        <v>0</v>
      </c>
      <c r="G21" s="123">
        <f t="shared" si="1"/>
        <v>0</v>
      </c>
      <c r="H21" s="120">
        <f t="shared" si="1"/>
        <v>0</v>
      </c>
      <c r="I21" s="121">
        <f t="shared" si="1"/>
        <v>0</v>
      </c>
    </row>
    <row r="22" spans="1:9" x14ac:dyDescent="0.2">
      <c r="A22" s="76" t="s">
        <v>134</v>
      </c>
      <c r="B22" s="86" t="s">
        <v>86</v>
      </c>
      <c r="C22" s="88">
        <v>668</v>
      </c>
      <c r="D22" s="124"/>
      <c r="E22" s="125"/>
      <c r="F22" s="126"/>
      <c r="G22" s="127"/>
      <c r="H22" s="124"/>
      <c r="I22" s="125"/>
    </row>
    <row r="23" spans="1:9" x14ac:dyDescent="0.2">
      <c r="A23" s="76" t="s">
        <v>134</v>
      </c>
      <c r="B23" s="86" t="s">
        <v>177</v>
      </c>
      <c r="C23" s="88">
        <v>669</v>
      </c>
      <c r="D23" s="124"/>
      <c r="E23" s="125"/>
      <c r="F23" s="126"/>
      <c r="G23" s="127"/>
      <c r="H23" s="124"/>
      <c r="I23" s="125"/>
    </row>
    <row r="24" spans="1:9" s="60" customFormat="1" ht="22.5" x14ac:dyDescent="0.2">
      <c r="A24" s="78"/>
      <c r="B24" s="31" t="s">
        <v>193</v>
      </c>
      <c r="C24" s="89">
        <v>670</v>
      </c>
      <c r="D24" s="120">
        <f t="shared" ref="D24:I24" si="2">D14+D19+D20+D21</f>
        <v>0</v>
      </c>
      <c r="E24" s="121">
        <f t="shared" si="2"/>
        <v>0</v>
      </c>
      <c r="F24" s="122">
        <f t="shared" si="2"/>
        <v>0</v>
      </c>
      <c r="G24" s="123">
        <f t="shared" si="2"/>
        <v>0</v>
      </c>
      <c r="H24" s="120">
        <f t="shared" si="2"/>
        <v>0</v>
      </c>
      <c r="I24" s="121">
        <f t="shared" si="2"/>
        <v>0</v>
      </c>
    </row>
    <row r="25" spans="1:9" s="60" customFormat="1" ht="22.5" x14ac:dyDescent="0.2">
      <c r="A25" s="78"/>
      <c r="B25" s="31" t="s">
        <v>194</v>
      </c>
      <c r="C25" s="89">
        <v>671</v>
      </c>
      <c r="D25" s="120">
        <f t="shared" ref="D25:I25" si="3">D26+D27+D28</f>
        <v>0</v>
      </c>
      <c r="E25" s="121">
        <f t="shared" si="3"/>
        <v>0</v>
      </c>
      <c r="F25" s="122">
        <f t="shared" si="3"/>
        <v>0</v>
      </c>
      <c r="G25" s="123">
        <f t="shared" si="3"/>
        <v>0</v>
      </c>
      <c r="H25" s="120">
        <f t="shared" si="3"/>
        <v>0</v>
      </c>
      <c r="I25" s="121">
        <f t="shared" si="3"/>
        <v>0</v>
      </c>
    </row>
    <row r="26" spans="1:9" x14ac:dyDescent="0.2">
      <c r="A26" s="76" t="s">
        <v>87</v>
      </c>
      <c r="B26" s="86" t="s">
        <v>644</v>
      </c>
      <c r="C26" s="88">
        <v>672</v>
      </c>
      <c r="D26" s="124"/>
      <c r="E26" s="125"/>
      <c r="F26" s="126"/>
      <c r="G26" s="127"/>
      <c r="H26" s="124"/>
      <c r="I26" s="125"/>
    </row>
    <row r="27" spans="1:9" x14ac:dyDescent="0.2">
      <c r="A27" s="76" t="s">
        <v>88</v>
      </c>
      <c r="B27" s="86" t="s">
        <v>89</v>
      </c>
      <c r="C27" s="88">
        <v>673</v>
      </c>
      <c r="D27" s="124"/>
      <c r="E27" s="125"/>
      <c r="F27" s="126"/>
      <c r="G27" s="127"/>
      <c r="H27" s="124"/>
      <c r="I27" s="125"/>
    </row>
    <row r="28" spans="1:9" x14ac:dyDescent="0.2">
      <c r="A28" s="76" t="s">
        <v>90</v>
      </c>
      <c r="B28" s="86" t="s">
        <v>91</v>
      </c>
      <c r="C28" s="88">
        <v>674</v>
      </c>
      <c r="D28" s="124"/>
      <c r="E28" s="125"/>
      <c r="F28" s="126"/>
      <c r="G28" s="127"/>
      <c r="H28" s="124"/>
      <c r="I28" s="125"/>
    </row>
    <row r="29" spans="1:9" s="60" customFormat="1" ht="22.5" x14ac:dyDescent="0.2">
      <c r="A29" s="78"/>
      <c r="B29" s="254" t="s">
        <v>180</v>
      </c>
      <c r="C29" s="89">
        <v>675</v>
      </c>
      <c r="D29" s="120">
        <f t="shared" ref="D29:I29" si="4">D30+D31+D32</f>
        <v>0</v>
      </c>
      <c r="E29" s="121">
        <f t="shared" si="4"/>
        <v>0</v>
      </c>
      <c r="F29" s="122">
        <f t="shared" si="4"/>
        <v>0</v>
      </c>
      <c r="G29" s="123">
        <f t="shared" si="4"/>
        <v>0</v>
      </c>
      <c r="H29" s="120">
        <f t="shared" si="4"/>
        <v>0</v>
      </c>
      <c r="I29" s="121">
        <f t="shared" si="4"/>
        <v>0</v>
      </c>
    </row>
    <row r="30" spans="1:9" x14ac:dyDescent="0.2">
      <c r="A30" s="76" t="s">
        <v>92</v>
      </c>
      <c r="B30" s="86" t="s">
        <v>93</v>
      </c>
      <c r="C30" s="88">
        <v>676</v>
      </c>
      <c r="D30" s="124"/>
      <c r="E30" s="125"/>
      <c r="F30" s="126"/>
      <c r="G30" s="127"/>
      <c r="H30" s="124"/>
      <c r="I30" s="125"/>
    </row>
    <row r="31" spans="1:9" x14ac:dyDescent="0.2">
      <c r="A31" s="76" t="s">
        <v>92</v>
      </c>
      <c r="B31" s="86" t="s">
        <v>655</v>
      </c>
      <c r="C31" s="88">
        <v>677</v>
      </c>
      <c r="D31" s="124"/>
      <c r="E31" s="125"/>
      <c r="F31" s="126"/>
      <c r="G31" s="127"/>
      <c r="H31" s="124"/>
      <c r="I31" s="125"/>
    </row>
    <row r="32" spans="1:9" x14ac:dyDescent="0.2">
      <c r="A32" s="76" t="s">
        <v>92</v>
      </c>
      <c r="B32" s="86" t="s">
        <v>94</v>
      </c>
      <c r="C32" s="88">
        <v>678</v>
      </c>
      <c r="D32" s="124"/>
      <c r="E32" s="125"/>
      <c r="F32" s="126"/>
      <c r="G32" s="127"/>
      <c r="H32" s="124"/>
      <c r="I32" s="125"/>
    </row>
    <row r="33" spans="1:9" s="60" customFormat="1" x14ac:dyDescent="0.2">
      <c r="A33" s="78" t="s">
        <v>95</v>
      </c>
      <c r="B33" s="32" t="s">
        <v>135</v>
      </c>
      <c r="C33" s="89">
        <v>679</v>
      </c>
      <c r="D33" s="128"/>
      <c r="E33" s="129"/>
      <c r="F33" s="130"/>
      <c r="G33" s="131"/>
      <c r="H33" s="128"/>
      <c r="I33" s="129"/>
    </row>
    <row r="34" spans="1:9" s="60" customFormat="1" x14ac:dyDescent="0.2">
      <c r="A34" s="78" t="s">
        <v>96</v>
      </c>
      <c r="B34" s="32" t="s">
        <v>181</v>
      </c>
      <c r="C34" s="89">
        <v>680</v>
      </c>
      <c r="D34" s="128"/>
      <c r="E34" s="129"/>
      <c r="F34" s="130"/>
      <c r="G34" s="131"/>
      <c r="H34" s="128"/>
      <c r="I34" s="129"/>
    </row>
    <row r="35" spans="1:9" s="60" customFormat="1" x14ac:dyDescent="0.2">
      <c r="A35" s="77">
        <v>465</v>
      </c>
      <c r="B35" s="32" t="s">
        <v>197</v>
      </c>
      <c r="C35" s="89">
        <v>681</v>
      </c>
      <c r="D35" s="128"/>
      <c r="E35" s="129"/>
      <c r="F35" s="130"/>
      <c r="G35" s="131"/>
      <c r="H35" s="128"/>
      <c r="I35" s="129"/>
    </row>
    <row r="36" spans="1:9" s="60" customFormat="1" x14ac:dyDescent="0.2">
      <c r="A36" s="78" t="s">
        <v>182</v>
      </c>
      <c r="B36" s="32" t="s">
        <v>183</v>
      </c>
      <c r="C36" s="89">
        <v>682</v>
      </c>
      <c r="D36" s="128"/>
      <c r="E36" s="129"/>
      <c r="F36" s="130"/>
      <c r="G36" s="131"/>
      <c r="H36" s="128"/>
      <c r="I36" s="129"/>
    </row>
    <row r="37" spans="1:9" s="60" customFormat="1" x14ac:dyDescent="0.2">
      <c r="A37" s="77" t="s">
        <v>184</v>
      </c>
      <c r="B37" s="32" t="s">
        <v>185</v>
      </c>
      <c r="C37" s="89">
        <v>683</v>
      </c>
      <c r="D37" s="128"/>
      <c r="E37" s="129"/>
      <c r="F37" s="130"/>
      <c r="G37" s="131"/>
      <c r="H37" s="128"/>
      <c r="I37" s="129"/>
    </row>
    <row r="38" spans="1:9" s="60" customFormat="1" ht="22.5" x14ac:dyDescent="0.2">
      <c r="A38" s="77"/>
      <c r="B38" s="31" t="s">
        <v>527</v>
      </c>
      <c r="C38" s="89">
        <v>684</v>
      </c>
      <c r="D38" s="120">
        <f t="shared" ref="D38:I38" si="5">D39+D40</f>
        <v>0</v>
      </c>
      <c r="E38" s="121">
        <f t="shared" si="5"/>
        <v>0</v>
      </c>
      <c r="F38" s="122">
        <f t="shared" si="5"/>
        <v>0</v>
      </c>
      <c r="G38" s="123">
        <f t="shared" si="5"/>
        <v>0</v>
      </c>
      <c r="H38" s="120">
        <f t="shared" si="5"/>
        <v>0</v>
      </c>
      <c r="I38" s="121">
        <f t="shared" si="5"/>
        <v>0</v>
      </c>
    </row>
    <row r="39" spans="1:9" x14ac:dyDescent="0.2">
      <c r="A39" s="114" t="s">
        <v>137</v>
      </c>
      <c r="B39" s="33" t="s">
        <v>97</v>
      </c>
      <c r="C39" s="88">
        <v>685</v>
      </c>
      <c r="D39" s="124"/>
      <c r="E39" s="125"/>
      <c r="F39" s="126"/>
      <c r="G39" s="127"/>
      <c r="H39" s="124"/>
      <c r="I39" s="125"/>
    </row>
    <row r="40" spans="1:9" x14ac:dyDescent="0.2">
      <c r="A40" s="80" t="s">
        <v>137</v>
      </c>
      <c r="B40" s="86" t="s">
        <v>136</v>
      </c>
      <c r="C40" s="88">
        <v>686</v>
      </c>
      <c r="D40" s="124"/>
      <c r="E40" s="125"/>
      <c r="F40" s="126"/>
      <c r="G40" s="127"/>
      <c r="H40" s="124"/>
      <c r="I40" s="125"/>
    </row>
    <row r="41" spans="1:9" s="60" customFormat="1" ht="22.5" x14ac:dyDescent="0.2">
      <c r="A41" s="77"/>
      <c r="B41" s="31" t="s">
        <v>528</v>
      </c>
      <c r="C41" s="89">
        <v>687</v>
      </c>
      <c r="D41" s="120">
        <f t="shared" ref="D41:I41" si="6">D25+D29+D33+D34+D35+D36+D37+D38</f>
        <v>0</v>
      </c>
      <c r="E41" s="121">
        <f t="shared" si="6"/>
        <v>0</v>
      </c>
      <c r="F41" s="122">
        <f t="shared" si="6"/>
        <v>0</v>
      </c>
      <c r="G41" s="123">
        <f t="shared" si="6"/>
        <v>0</v>
      </c>
      <c r="H41" s="120">
        <f t="shared" si="6"/>
        <v>0</v>
      </c>
      <c r="I41" s="121">
        <f t="shared" si="6"/>
        <v>0</v>
      </c>
    </row>
    <row r="42" spans="1:9" s="60" customFormat="1" ht="22.5" x14ac:dyDescent="0.2">
      <c r="A42" s="78"/>
      <c r="B42" s="31" t="s">
        <v>206</v>
      </c>
      <c r="C42" s="89">
        <v>688</v>
      </c>
      <c r="D42" s="128"/>
      <c r="E42" s="129"/>
      <c r="F42" s="130"/>
      <c r="G42" s="131"/>
      <c r="H42" s="128"/>
      <c r="I42" s="129"/>
    </row>
    <row r="43" spans="1:9" s="60" customFormat="1" ht="22.5" x14ac:dyDescent="0.2">
      <c r="A43" s="78"/>
      <c r="B43" s="31" t="s">
        <v>207</v>
      </c>
      <c r="C43" s="89">
        <v>689</v>
      </c>
      <c r="D43" s="128"/>
      <c r="E43" s="129"/>
      <c r="F43" s="130"/>
      <c r="G43" s="131"/>
      <c r="H43" s="128"/>
      <c r="I43" s="129"/>
    </row>
    <row r="44" spans="1:9" s="60" customFormat="1" x14ac:dyDescent="0.2">
      <c r="A44" s="78" t="s">
        <v>201</v>
      </c>
      <c r="B44" s="31" t="s">
        <v>202</v>
      </c>
      <c r="C44" s="89">
        <v>690</v>
      </c>
      <c r="D44" s="128"/>
      <c r="E44" s="129"/>
      <c r="F44" s="130"/>
      <c r="G44" s="131"/>
      <c r="H44" s="128"/>
      <c r="I44" s="129"/>
    </row>
    <row r="45" spans="1:9" s="60" customFormat="1" ht="33.75" x14ac:dyDescent="0.2">
      <c r="A45" s="78" t="s">
        <v>201</v>
      </c>
      <c r="B45" s="31" t="s">
        <v>208</v>
      </c>
      <c r="C45" s="89">
        <v>691</v>
      </c>
      <c r="D45" s="128"/>
      <c r="E45" s="129"/>
      <c r="F45" s="130"/>
      <c r="G45" s="131"/>
      <c r="H45" s="128"/>
      <c r="I45" s="129"/>
    </row>
    <row r="46" spans="1:9" s="60" customFormat="1" ht="33.75" x14ac:dyDescent="0.2">
      <c r="A46" s="78" t="s">
        <v>201</v>
      </c>
      <c r="B46" s="31" t="s">
        <v>209</v>
      </c>
      <c r="C46" s="89">
        <v>692</v>
      </c>
      <c r="D46" s="128"/>
      <c r="E46" s="129"/>
      <c r="F46" s="130"/>
      <c r="G46" s="131"/>
      <c r="H46" s="128"/>
      <c r="I46" s="129"/>
    </row>
    <row r="47" spans="1:9" s="60" customFormat="1" ht="23.25" thickBot="1" x14ac:dyDescent="0.25">
      <c r="A47" s="81"/>
      <c r="B47" s="54" t="s">
        <v>186</v>
      </c>
      <c r="C47" s="91">
        <v>693</v>
      </c>
      <c r="D47" s="132"/>
      <c r="E47" s="133"/>
      <c r="F47" s="134"/>
      <c r="G47" s="135"/>
      <c r="H47" s="132"/>
      <c r="I47" s="133"/>
    </row>
  </sheetData>
  <sheetProtection selectLockedCells="1"/>
  <mergeCells count="8">
    <mergeCell ref="A5:I6"/>
    <mergeCell ref="A7:I7"/>
    <mergeCell ref="D12:E12"/>
    <mergeCell ref="F12:G12"/>
    <mergeCell ref="H12:I12"/>
    <mergeCell ref="D10:I11"/>
    <mergeCell ref="A10:A12"/>
    <mergeCell ref="C10:C12"/>
  </mergeCells>
  <phoneticPr fontId="0" type="noConversion"/>
  <dataValidations count="1">
    <dataValidation allowBlank="1" showErrorMessage="1" sqref="D14:D47 E14:I14 E21:I21 E24:I25 E29:I29 E38:I38 E41:I41" xr:uid="{00000000-0002-0000-0200-000000000000}"/>
  </dataValidations>
  <printOptions horizontalCentered="1"/>
  <pageMargins left="0.74803149606299213" right="0.55118110236220474" top="0.59055118110236227" bottom="0.39370078740157483" header="0" footer="0"/>
  <pageSetup paperSize="9"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52"/>
  <sheetViews>
    <sheetView workbookViewId="0">
      <selection activeCell="H143" sqref="H143"/>
    </sheetView>
  </sheetViews>
  <sheetFormatPr defaultColWidth="9.140625" defaultRowHeight="11.25" x14ac:dyDescent="0.2"/>
  <cols>
    <col min="1" max="1" width="9.140625" style="146"/>
    <col min="2" max="2" width="40.28515625" style="146" customWidth="1"/>
    <col min="3" max="3" width="13.5703125" style="146" customWidth="1"/>
    <col min="4" max="4" width="15.85546875" style="146" bestFit="1" customWidth="1"/>
    <col min="5" max="5" width="21" style="146" bestFit="1" customWidth="1"/>
    <col min="6" max="6" width="18.5703125" style="205" bestFit="1" customWidth="1"/>
    <col min="7" max="7" width="9.140625" style="25"/>
    <col min="8" max="8" width="77.28515625" style="25" customWidth="1"/>
    <col min="9" max="105" width="9.140625" style="25"/>
    <col min="106" max="16384" width="9.140625" style="146"/>
  </cols>
  <sheetData>
    <row r="1" spans="1:105" x14ac:dyDescent="0.2">
      <c r="A1" s="142" t="s">
        <v>145</v>
      </c>
      <c r="B1" s="143"/>
      <c r="C1" s="143"/>
      <c r="D1" s="143"/>
      <c r="E1" s="144"/>
      <c r="F1" s="201"/>
    </row>
    <row r="2" spans="1:105" x14ac:dyDescent="0.2">
      <c r="A2" s="147"/>
      <c r="B2" s="148"/>
      <c r="C2" s="148"/>
      <c r="D2" s="148"/>
      <c r="E2" s="148"/>
      <c r="F2" s="202"/>
    </row>
    <row r="3" spans="1:105" x14ac:dyDescent="0.2">
      <c r="A3" s="142" t="s">
        <v>146</v>
      </c>
      <c r="B3" s="149"/>
      <c r="C3" s="149"/>
      <c r="D3" s="149"/>
      <c r="E3" s="144"/>
      <c r="F3" s="201"/>
    </row>
    <row r="4" spans="1:105" x14ac:dyDescent="0.2">
      <c r="A4" s="145"/>
      <c r="B4" s="148"/>
      <c r="C4" s="148"/>
      <c r="D4" s="148"/>
      <c r="E4" s="148"/>
      <c r="F4" s="202"/>
    </row>
    <row r="5" spans="1:105" ht="11.25" customHeight="1" x14ac:dyDescent="0.2">
      <c r="A5" s="326" t="s">
        <v>599</v>
      </c>
      <c r="B5" s="326"/>
      <c r="C5" s="326"/>
      <c r="D5" s="326"/>
      <c r="E5" s="326"/>
      <c r="F5" s="326"/>
      <c r="CY5" s="146"/>
      <c r="CZ5" s="146"/>
      <c r="DA5" s="146"/>
    </row>
    <row r="6" spans="1:105" ht="12.75" customHeight="1" x14ac:dyDescent="0.2">
      <c r="A6" s="326" t="s">
        <v>600</v>
      </c>
      <c r="B6" s="326"/>
      <c r="C6" s="326"/>
      <c r="D6" s="326"/>
      <c r="E6" s="326"/>
      <c r="F6" s="326"/>
      <c r="CY6" s="146"/>
      <c r="CZ6" s="146"/>
      <c r="DA6" s="146"/>
    </row>
    <row r="7" spans="1:105" ht="12.75" customHeight="1" x14ac:dyDescent="0.2">
      <c r="A7" s="327" t="s">
        <v>601</v>
      </c>
      <c r="B7" s="327"/>
      <c r="C7" s="327"/>
      <c r="D7" s="327"/>
      <c r="E7" s="327"/>
      <c r="F7" s="327"/>
      <c r="CY7" s="146"/>
      <c r="CZ7" s="146"/>
      <c r="DA7" s="146"/>
    </row>
    <row r="9" spans="1:105" x14ac:dyDescent="0.2">
      <c r="A9" s="328" t="s">
        <v>532</v>
      </c>
      <c r="B9" s="328"/>
      <c r="C9" s="328"/>
      <c r="D9" s="328"/>
      <c r="E9" s="328"/>
      <c r="F9" s="328"/>
    </row>
    <row r="10" spans="1:105" ht="12" thickBot="1" x14ac:dyDescent="0.25">
      <c r="A10" s="185"/>
      <c r="B10" s="186"/>
      <c r="C10" s="186"/>
      <c r="D10" s="187"/>
      <c r="E10" s="187"/>
      <c r="F10" s="21" t="s">
        <v>656</v>
      </c>
    </row>
    <row r="11" spans="1:105" ht="11.25" customHeight="1" x14ac:dyDescent="0.2">
      <c r="A11" s="272"/>
      <c r="B11" s="329" t="s">
        <v>672</v>
      </c>
      <c r="C11" s="329" t="s">
        <v>602</v>
      </c>
      <c r="D11" s="329" t="s">
        <v>637</v>
      </c>
      <c r="E11" s="329" t="s">
        <v>638</v>
      </c>
      <c r="F11" s="334" t="s">
        <v>639</v>
      </c>
    </row>
    <row r="12" spans="1:105" ht="11.25" customHeight="1" x14ac:dyDescent="0.2">
      <c r="A12" s="273" t="s">
        <v>673</v>
      </c>
      <c r="B12" s="330"/>
      <c r="C12" s="332"/>
      <c r="D12" s="332"/>
      <c r="E12" s="332"/>
      <c r="F12" s="335"/>
    </row>
    <row r="13" spans="1:105" ht="11.25" customHeight="1" x14ac:dyDescent="0.2">
      <c r="A13" s="273" t="s">
        <v>674</v>
      </c>
      <c r="B13" s="330"/>
      <c r="C13" s="332"/>
      <c r="D13" s="332"/>
      <c r="E13" s="332"/>
      <c r="F13" s="335"/>
    </row>
    <row r="14" spans="1:105" ht="12" customHeight="1" thickBot="1" x14ac:dyDescent="0.25">
      <c r="A14" s="274"/>
      <c r="B14" s="331"/>
      <c r="C14" s="333"/>
      <c r="D14" s="333"/>
      <c r="E14" s="333"/>
      <c r="F14" s="336"/>
    </row>
    <row r="15" spans="1:105" ht="11.25" customHeight="1" x14ac:dyDescent="0.2">
      <c r="A15" s="188"/>
      <c r="B15" s="189"/>
      <c r="C15" s="264"/>
      <c r="D15" s="190" t="s">
        <v>533</v>
      </c>
      <c r="E15" s="190" t="s">
        <v>534</v>
      </c>
      <c r="F15" s="206" t="s">
        <v>535</v>
      </c>
    </row>
    <row r="16" spans="1:105" ht="12" customHeight="1" x14ac:dyDescent="0.2">
      <c r="A16" s="191"/>
      <c r="B16" s="262" t="s">
        <v>607</v>
      </c>
      <c r="C16" s="266">
        <v>401</v>
      </c>
      <c r="D16" s="263">
        <f>+D18+D53</f>
        <v>0</v>
      </c>
      <c r="E16" s="237">
        <f>+E18+E53</f>
        <v>0</v>
      </c>
      <c r="F16" s="224" t="e">
        <f>E16/D16*100</f>
        <v>#DIV/0!</v>
      </c>
    </row>
    <row r="17" spans="1:6" x14ac:dyDescent="0.2">
      <c r="A17" s="193"/>
      <c r="B17" s="194"/>
      <c r="C17" s="265"/>
      <c r="D17" s="238"/>
      <c r="E17" s="238"/>
      <c r="F17" s="225"/>
    </row>
    <row r="18" spans="1:6" ht="22.5" x14ac:dyDescent="0.2">
      <c r="A18" s="191"/>
      <c r="B18" s="192" t="s">
        <v>606</v>
      </c>
      <c r="C18" s="266">
        <v>402</v>
      </c>
      <c r="D18" s="237">
        <f>+D20+D40</f>
        <v>0</v>
      </c>
      <c r="E18" s="237">
        <f>+E20+E40</f>
        <v>0</v>
      </c>
      <c r="F18" s="224" t="e">
        <f t="shared" ref="F18:F74" si="0">E18/D18*100</f>
        <v>#DIV/0!</v>
      </c>
    </row>
    <row r="19" spans="1:6" x14ac:dyDescent="0.2">
      <c r="A19" s="193"/>
      <c r="B19" s="194"/>
      <c r="C19" s="256"/>
      <c r="D19" s="238"/>
      <c r="E19" s="238"/>
      <c r="F19" s="225"/>
    </row>
    <row r="20" spans="1:6" ht="22.5" x14ac:dyDescent="0.2">
      <c r="A20" s="191"/>
      <c r="B20" s="192" t="s">
        <v>608</v>
      </c>
      <c r="C20" s="266">
        <v>403</v>
      </c>
      <c r="D20" s="237">
        <f>+D22+D26+D30+D34</f>
        <v>0</v>
      </c>
      <c r="E20" s="237">
        <f>+E22+E26+E30+E34</f>
        <v>0</v>
      </c>
      <c r="F20" s="224" t="e">
        <f t="shared" si="0"/>
        <v>#DIV/0!</v>
      </c>
    </row>
    <row r="21" spans="1:6" x14ac:dyDescent="0.2">
      <c r="A21" s="193"/>
      <c r="B21" s="194"/>
      <c r="C21" s="256"/>
      <c r="D21" s="238"/>
      <c r="E21" s="238"/>
      <c r="F21" s="225"/>
    </row>
    <row r="22" spans="1:6" ht="22.5" x14ac:dyDescent="0.2">
      <c r="A22" s="193">
        <v>7400</v>
      </c>
      <c r="B22" s="195" t="s">
        <v>609</v>
      </c>
      <c r="C22" s="255">
        <v>404</v>
      </c>
      <c r="D22" s="239">
        <f>D23+D24</f>
        <v>0</v>
      </c>
      <c r="E22" s="239">
        <f>E23+E24</f>
        <v>0</v>
      </c>
      <c r="F22" s="226" t="e">
        <f t="shared" si="0"/>
        <v>#DIV/0!</v>
      </c>
    </row>
    <row r="23" spans="1:6" ht="22.5" x14ac:dyDescent="0.2">
      <c r="A23" s="193" t="s">
        <v>536</v>
      </c>
      <c r="B23" s="194" t="s">
        <v>657</v>
      </c>
      <c r="C23" s="256">
        <v>405</v>
      </c>
      <c r="D23" s="240"/>
      <c r="E23" s="240"/>
      <c r="F23" s="225" t="e">
        <f t="shared" si="0"/>
        <v>#DIV/0!</v>
      </c>
    </row>
    <row r="24" spans="1:6" x14ac:dyDescent="0.2">
      <c r="A24" s="193" t="s">
        <v>536</v>
      </c>
      <c r="B24" s="194" t="s">
        <v>187</v>
      </c>
      <c r="C24" s="256">
        <v>406</v>
      </c>
      <c r="D24" s="240"/>
      <c r="E24" s="240"/>
      <c r="F24" s="225" t="e">
        <f t="shared" si="0"/>
        <v>#DIV/0!</v>
      </c>
    </row>
    <row r="25" spans="1:6" x14ac:dyDescent="0.2">
      <c r="A25" s="193"/>
      <c r="B25" s="194"/>
      <c r="C25" s="256"/>
      <c r="D25" s="238"/>
      <c r="E25" s="238"/>
      <c r="F25" s="225"/>
    </row>
    <row r="26" spans="1:6" ht="22.5" x14ac:dyDescent="0.2">
      <c r="A26" s="193">
        <v>7401</v>
      </c>
      <c r="B26" s="195" t="s">
        <v>610</v>
      </c>
      <c r="C26" s="255">
        <v>407</v>
      </c>
      <c r="D26" s="239">
        <f>D27+D28</f>
        <v>0</v>
      </c>
      <c r="E26" s="239">
        <f>E27+E28</f>
        <v>0</v>
      </c>
      <c r="F26" s="226" t="e">
        <f t="shared" si="0"/>
        <v>#DIV/0!</v>
      </c>
    </row>
    <row r="27" spans="1:6" ht="22.5" x14ac:dyDescent="0.2">
      <c r="A27" s="193" t="s">
        <v>537</v>
      </c>
      <c r="B27" s="194" t="s">
        <v>611</v>
      </c>
      <c r="C27" s="256">
        <v>408</v>
      </c>
      <c r="D27" s="240"/>
      <c r="E27" s="240"/>
      <c r="F27" s="225" t="e">
        <f t="shared" si="0"/>
        <v>#DIV/0!</v>
      </c>
    </row>
    <row r="28" spans="1:6" x14ac:dyDescent="0.2">
      <c r="A28" s="193" t="s">
        <v>537</v>
      </c>
      <c r="B28" s="194" t="s">
        <v>538</v>
      </c>
      <c r="C28" s="256">
        <v>409</v>
      </c>
      <c r="D28" s="240"/>
      <c r="E28" s="240"/>
      <c r="F28" s="225" t="e">
        <f t="shared" si="0"/>
        <v>#DIV/0!</v>
      </c>
    </row>
    <row r="29" spans="1:6" x14ac:dyDescent="0.2">
      <c r="A29" s="193"/>
      <c r="B29" s="194"/>
      <c r="C29" s="256"/>
      <c r="D29" s="238"/>
      <c r="E29" s="238"/>
      <c r="F29" s="225"/>
    </row>
    <row r="30" spans="1:6" ht="22.5" x14ac:dyDescent="0.2">
      <c r="A30" s="193">
        <v>7402</v>
      </c>
      <c r="B30" s="195" t="s">
        <v>612</v>
      </c>
      <c r="C30" s="255">
        <v>410</v>
      </c>
      <c r="D30" s="239">
        <f>D31+D32</f>
        <v>0</v>
      </c>
      <c r="E30" s="239">
        <f>E31+E32</f>
        <v>0</v>
      </c>
      <c r="F30" s="226" t="e">
        <f t="shared" si="0"/>
        <v>#DIV/0!</v>
      </c>
    </row>
    <row r="31" spans="1:6" ht="22.5" x14ac:dyDescent="0.2">
      <c r="A31" s="193" t="s">
        <v>109</v>
      </c>
      <c r="B31" s="194" t="s">
        <v>613</v>
      </c>
      <c r="C31" s="256">
        <v>411</v>
      </c>
      <c r="D31" s="240"/>
      <c r="E31" s="240"/>
      <c r="F31" s="225" t="e">
        <f t="shared" si="0"/>
        <v>#DIV/0!</v>
      </c>
    </row>
    <row r="32" spans="1:6" ht="22.5" x14ac:dyDescent="0.2">
      <c r="A32" s="193" t="s">
        <v>109</v>
      </c>
      <c r="B32" s="194" t="s">
        <v>110</v>
      </c>
      <c r="C32" s="256">
        <v>412</v>
      </c>
      <c r="D32" s="240"/>
      <c r="E32" s="240"/>
      <c r="F32" s="225" t="e">
        <f t="shared" si="0"/>
        <v>#DIV/0!</v>
      </c>
    </row>
    <row r="33" spans="1:105" x14ac:dyDescent="0.2">
      <c r="A33" s="193"/>
      <c r="B33" s="194"/>
      <c r="C33" s="256"/>
      <c r="D33" s="238"/>
      <c r="E33" s="238"/>
      <c r="F33" s="225"/>
    </row>
    <row r="34" spans="1:105" ht="22.5" x14ac:dyDescent="0.2">
      <c r="A34" s="196" t="s">
        <v>539</v>
      </c>
      <c r="B34" s="195" t="s">
        <v>645</v>
      </c>
      <c r="C34" s="255">
        <v>413</v>
      </c>
      <c r="D34" s="239">
        <f>D35+D36+D37+D38</f>
        <v>0</v>
      </c>
      <c r="E34" s="239">
        <f>E35+E36+E37+E38</f>
        <v>0</v>
      </c>
      <c r="F34" s="226" t="e">
        <f t="shared" si="0"/>
        <v>#DIV/0!</v>
      </c>
    </row>
    <row r="35" spans="1:105" x14ac:dyDescent="0.2">
      <c r="A35" s="193" t="s">
        <v>540</v>
      </c>
      <c r="B35" s="194" t="s">
        <v>147</v>
      </c>
      <c r="C35" s="256">
        <v>414</v>
      </c>
      <c r="D35" s="240"/>
      <c r="E35" s="240"/>
      <c r="F35" s="225" t="e">
        <f t="shared" si="0"/>
        <v>#DIV/0!</v>
      </c>
    </row>
    <row r="36" spans="1:105" x14ac:dyDescent="0.2">
      <c r="A36" s="193" t="s">
        <v>540</v>
      </c>
      <c r="B36" s="194" t="s">
        <v>541</v>
      </c>
      <c r="C36" s="256">
        <v>415</v>
      </c>
      <c r="D36" s="240"/>
      <c r="E36" s="240"/>
      <c r="F36" s="225" t="e">
        <f t="shared" si="0"/>
        <v>#DIV/0!</v>
      </c>
    </row>
    <row r="37" spans="1:105" ht="22.5" x14ac:dyDescent="0.2">
      <c r="A37" s="193" t="s">
        <v>542</v>
      </c>
      <c r="B37" s="194" t="s">
        <v>646</v>
      </c>
      <c r="C37" s="256">
        <v>416</v>
      </c>
      <c r="D37" s="240"/>
      <c r="E37" s="240"/>
      <c r="F37" s="225" t="e">
        <f t="shared" si="0"/>
        <v>#DIV/0!</v>
      </c>
    </row>
    <row r="38" spans="1:105" ht="22.5" x14ac:dyDescent="0.2">
      <c r="A38" s="193" t="s">
        <v>542</v>
      </c>
      <c r="B38" s="194" t="s">
        <v>647</v>
      </c>
      <c r="C38" s="256">
        <v>417</v>
      </c>
      <c r="D38" s="240"/>
      <c r="E38" s="240"/>
      <c r="F38" s="225" t="e">
        <f t="shared" si="0"/>
        <v>#DIV/0!</v>
      </c>
    </row>
    <row r="39" spans="1:105" s="236" customFormat="1" ht="22.5" x14ac:dyDescent="0.2">
      <c r="A39" s="234">
        <v>741</v>
      </c>
      <c r="B39" s="195" t="s">
        <v>651</v>
      </c>
      <c r="C39" s="255">
        <v>419</v>
      </c>
      <c r="D39" s="241"/>
      <c r="E39" s="241"/>
      <c r="F39" s="226" t="e">
        <f t="shared" si="0"/>
        <v>#DIV/0!</v>
      </c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5"/>
      <c r="CV39" s="235"/>
      <c r="CW39" s="235"/>
      <c r="CX39" s="235"/>
      <c r="CY39" s="235"/>
      <c r="CZ39" s="235"/>
      <c r="DA39" s="235"/>
    </row>
    <row r="40" spans="1:105" ht="45" x14ac:dyDescent="0.2">
      <c r="A40" s="191"/>
      <c r="B40" s="192" t="s">
        <v>652</v>
      </c>
      <c r="C40" s="266">
        <v>420</v>
      </c>
      <c r="D40" s="237">
        <f>SUM(D41:D52)</f>
        <v>0</v>
      </c>
      <c r="E40" s="237">
        <f>SUM(E41:E52)</f>
        <v>0</v>
      </c>
      <c r="F40" s="224" t="e">
        <f t="shared" si="0"/>
        <v>#DIV/0!</v>
      </c>
    </row>
    <row r="41" spans="1:105" x14ac:dyDescent="0.2">
      <c r="A41" s="193" t="s">
        <v>111</v>
      </c>
      <c r="B41" s="194" t="s">
        <v>658</v>
      </c>
      <c r="C41" s="256">
        <v>422</v>
      </c>
      <c r="D41" s="240"/>
      <c r="E41" s="240"/>
      <c r="F41" s="225" t="e">
        <f t="shared" si="0"/>
        <v>#DIV/0!</v>
      </c>
    </row>
    <row r="42" spans="1:105" ht="22.5" x14ac:dyDescent="0.2">
      <c r="A42" s="193" t="s">
        <v>544</v>
      </c>
      <c r="B42" s="194" t="s">
        <v>545</v>
      </c>
      <c r="C42" s="256">
        <v>423</v>
      </c>
      <c r="D42" s="240"/>
      <c r="E42" s="240"/>
      <c r="F42" s="225" t="e">
        <f>E42/D42*100</f>
        <v>#DIV/0!</v>
      </c>
    </row>
    <row r="43" spans="1:105" ht="13.9" customHeight="1" x14ac:dyDescent="0.2">
      <c r="A43" s="193">
        <v>7103</v>
      </c>
      <c r="B43" s="194" t="s">
        <v>648</v>
      </c>
      <c r="C43" s="256">
        <v>487</v>
      </c>
      <c r="D43" s="240"/>
      <c r="E43" s="240"/>
      <c r="F43" s="225" t="e">
        <f t="shared" ref="F43:F49" si="1">E43/D43*100</f>
        <v>#DIV/0!</v>
      </c>
    </row>
    <row r="44" spans="1:105" x14ac:dyDescent="0.2">
      <c r="A44" s="193" t="s">
        <v>546</v>
      </c>
      <c r="B44" s="194" t="s">
        <v>649</v>
      </c>
      <c r="C44" s="256">
        <v>424</v>
      </c>
      <c r="D44" s="240"/>
      <c r="E44" s="240"/>
      <c r="F44" s="225" t="e">
        <f t="shared" si="1"/>
        <v>#DIV/0!</v>
      </c>
    </row>
    <row r="45" spans="1:105" x14ac:dyDescent="0.2">
      <c r="A45" s="193">
        <v>72</v>
      </c>
      <c r="B45" s="194" t="s">
        <v>547</v>
      </c>
      <c r="C45" s="256">
        <v>425</v>
      </c>
      <c r="D45" s="240"/>
      <c r="E45" s="240"/>
      <c r="F45" s="225" t="e">
        <f t="shared" si="0"/>
        <v>#DIV/0!</v>
      </c>
    </row>
    <row r="46" spans="1:105" x14ac:dyDescent="0.2">
      <c r="A46" s="193">
        <v>730</v>
      </c>
      <c r="B46" s="194" t="s">
        <v>548</v>
      </c>
      <c r="C46" s="256">
        <v>426</v>
      </c>
      <c r="D46" s="240"/>
      <c r="E46" s="240"/>
      <c r="F46" s="225" t="e">
        <f t="shared" si="1"/>
        <v>#DIV/0!</v>
      </c>
    </row>
    <row r="47" spans="1:105" x14ac:dyDescent="0.2">
      <c r="A47" s="193">
        <v>731</v>
      </c>
      <c r="B47" s="194" t="s">
        <v>148</v>
      </c>
      <c r="C47" s="256">
        <v>427</v>
      </c>
      <c r="D47" s="240"/>
      <c r="E47" s="240"/>
      <c r="F47" s="225" t="e">
        <f t="shared" si="0"/>
        <v>#DIV/0!</v>
      </c>
    </row>
    <row r="48" spans="1:105" x14ac:dyDescent="0.2">
      <c r="A48" s="193">
        <v>782</v>
      </c>
      <c r="B48" s="194" t="s">
        <v>614</v>
      </c>
      <c r="C48" s="256">
        <v>488</v>
      </c>
      <c r="D48" s="240"/>
      <c r="E48" s="240"/>
      <c r="F48" s="225" t="e">
        <f t="shared" si="0"/>
        <v>#DIV/0!</v>
      </c>
    </row>
    <row r="49" spans="1:6" ht="22.5" x14ac:dyDescent="0.2">
      <c r="A49" s="193">
        <v>783</v>
      </c>
      <c r="B49" s="194" t="s">
        <v>615</v>
      </c>
      <c r="C49" s="256">
        <v>489</v>
      </c>
      <c r="D49" s="240"/>
      <c r="E49" s="240"/>
      <c r="F49" s="225" t="e">
        <f t="shared" si="1"/>
        <v>#DIV/0!</v>
      </c>
    </row>
    <row r="50" spans="1:6" ht="22.5" x14ac:dyDescent="0.2">
      <c r="A50" s="193">
        <v>784</v>
      </c>
      <c r="B50" s="194" t="s">
        <v>616</v>
      </c>
      <c r="C50" s="256">
        <v>490</v>
      </c>
      <c r="D50" s="240"/>
      <c r="E50" s="240"/>
      <c r="F50" s="225" t="e">
        <f t="shared" si="0"/>
        <v>#DIV/0!</v>
      </c>
    </row>
    <row r="51" spans="1:6" x14ac:dyDescent="0.2">
      <c r="A51" s="193">
        <v>786</v>
      </c>
      <c r="B51" s="194" t="s">
        <v>149</v>
      </c>
      <c r="C51" s="256">
        <v>429</v>
      </c>
      <c r="D51" s="240"/>
      <c r="E51" s="240"/>
      <c r="F51" s="225" t="e">
        <f t="shared" si="0"/>
        <v>#DIV/0!</v>
      </c>
    </row>
    <row r="52" spans="1:6" ht="22.5" x14ac:dyDescent="0.2">
      <c r="A52" s="193">
        <v>787</v>
      </c>
      <c r="B52" s="194" t="s">
        <v>617</v>
      </c>
      <c r="C52" s="256">
        <v>430</v>
      </c>
      <c r="D52" s="240"/>
      <c r="E52" s="240"/>
      <c r="F52" s="225" t="e">
        <f t="shared" si="0"/>
        <v>#DIV/0!</v>
      </c>
    </row>
    <row r="53" spans="1:6" ht="22.5" x14ac:dyDescent="0.2">
      <c r="A53" s="191"/>
      <c r="B53" s="192" t="s">
        <v>618</v>
      </c>
      <c r="C53" s="266">
        <v>431</v>
      </c>
      <c r="D53" s="237">
        <f>SUM(D54:D55)</f>
        <v>0</v>
      </c>
      <c r="E53" s="237">
        <f>SUM(E54:E55)</f>
        <v>0</v>
      </c>
      <c r="F53" s="224" t="e">
        <f t="shared" si="0"/>
        <v>#DIV/0!</v>
      </c>
    </row>
    <row r="54" spans="1:6" x14ac:dyDescent="0.2">
      <c r="A54" s="193" t="s">
        <v>543</v>
      </c>
      <c r="B54" s="194" t="s">
        <v>549</v>
      </c>
      <c r="C54" s="256">
        <v>432</v>
      </c>
      <c r="D54" s="240"/>
      <c r="E54" s="240"/>
      <c r="F54" s="225" t="e">
        <f t="shared" si="0"/>
        <v>#DIV/0!</v>
      </c>
    </row>
    <row r="55" spans="1:6" x14ac:dyDescent="0.2">
      <c r="A55" s="193" t="s">
        <v>111</v>
      </c>
      <c r="B55" s="194" t="s">
        <v>658</v>
      </c>
      <c r="C55" s="256">
        <v>433</v>
      </c>
      <c r="D55" s="240"/>
      <c r="E55" s="240"/>
      <c r="F55" s="225" t="e">
        <f t="shared" si="0"/>
        <v>#DIV/0!</v>
      </c>
    </row>
    <row r="56" spans="1:6" x14ac:dyDescent="0.2">
      <c r="A56" s="191"/>
      <c r="B56" s="192" t="s">
        <v>619</v>
      </c>
      <c r="C56" s="266">
        <v>437</v>
      </c>
      <c r="D56" s="237">
        <f>+D58+D106</f>
        <v>0</v>
      </c>
      <c r="E56" s="237">
        <f>+E58+E106</f>
        <v>0</v>
      </c>
      <c r="F56" s="224" t="e">
        <f t="shared" si="0"/>
        <v>#DIV/0!</v>
      </c>
    </row>
    <row r="57" spans="1:6" x14ac:dyDescent="0.2">
      <c r="A57" s="193"/>
      <c r="B57" s="194"/>
      <c r="C57" s="256"/>
      <c r="D57" s="238"/>
      <c r="E57" s="238"/>
      <c r="F57" s="225"/>
    </row>
    <row r="58" spans="1:6" ht="22.5" x14ac:dyDescent="0.2">
      <c r="A58" s="191"/>
      <c r="B58" s="192" t="s">
        <v>620</v>
      </c>
      <c r="C58" s="266">
        <v>438</v>
      </c>
      <c r="D58" s="237">
        <f>+D60+D69+D76+D87+D88+D89+D90+D91+D92+D94</f>
        <v>0</v>
      </c>
      <c r="E58" s="237">
        <f>+E60+E69+E76+E87+E88+E89+E90+E91+E92+E94</f>
        <v>0</v>
      </c>
      <c r="F58" s="224" t="e">
        <f t="shared" si="0"/>
        <v>#DIV/0!</v>
      </c>
    </row>
    <row r="59" spans="1:6" x14ac:dyDescent="0.2">
      <c r="A59" s="193"/>
      <c r="B59" s="194"/>
      <c r="C59" s="256"/>
      <c r="D59" s="238"/>
      <c r="E59" s="238"/>
      <c r="F59" s="225"/>
    </row>
    <row r="60" spans="1:6" ht="22.5" x14ac:dyDescent="0.2">
      <c r="A60" s="193"/>
      <c r="B60" s="195" t="s">
        <v>621</v>
      </c>
      <c r="C60" s="255">
        <v>439</v>
      </c>
      <c r="D60" s="239">
        <f>SUM(D61:D67)</f>
        <v>0</v>
      </c>
      <c r="E60" s="239">
        <f>SUM(E61:E67)</f>
        <v>0</v>
      </c>
      <c r="F60" s="226" t="e">
        <f t="shared" si="0"/>
        <v>#DIV/0!</v>
      </c>
    </row>
    <row r="61" spans="1:6" x14ac:dyDescent="0.2">
      <c r="A61" s="193" t="s">
        <v>550</v>
      </c>
      <c r="B61" s="194" t="s">
        <v>101</v>
      </c>
      <c r="C61" s="256">
        <v>440</v>
      </c>
      <c r="D61" s="240"/>
      <c r="E61" s="240"/>
      <c r="F61" s="225" t="e">
        <f t="shared" si="0"/>
        <v>#DIV/0!</v>
      </c>
    </row>
    <row r="62" spans="1:6" x14ac:dyDescent="0.2">
      <c r="A62" s="193" t="s">
        <v>112</v>
      </c>
      <c r="B62" s="194" t="s">
        <v>551</v>
      </c>
      <c r="C62" s="256">
        <v>441</v>
      </c>
      <c r="D62" s="240"/>
      <c r="E62" s="240"/>
      <c r="F62" s="225" t="e">
        <f t="shared" si="0"/>
        <v>#DIV/0!</v>
      </c>
    </row>
    <row r="63" spans="1:6" x14ac:dyDescent="0.2">
      <c r="A63" s="193" t="s">
        <v>113</v>
      </c>
      <c r="B63" s="194" t="s">
        <v>603</v>
      </c>
      <c r="C63" s="256">
        <v>442</v>
      </c>
      <c r="D63" s="240"/>
      <c r="E63" s="240"/>
      <c r="F63" s="225" t="e">
        <f t="shared" si="0"/>
        <v>#DIV/0!</v>
      </c>
    </row>
    <row r="64" spans="1:6" x14ac:dyDescent="0.2">
      <c r="A64" s="193" t="s">
        <v>552</v>
      </c>
      <c r="B64" s="194" t="s">
        <v>553</v>
      </c>
      <c r="C64" s="256">
        <v>443</v>
      </c>
      <c r="D64" s="240"/>
      <c r="E64" s="240"/>
      <c r="F64" s="225" t="e">
        <f t="shared" si="0"/>
        <v>#DIV/0!</v>
      </c>
    </row>
    <row r="65" spans="1:6" x14ac:dyDescent="0.2">
      <c r="A65" s="193" t="s">
        <v>554</v>
      </c>
      <c r="B65" s="194" t="s">
        <v>555</v>
      </c>
      <c r="C65" s="256">
        <v>444</v>
      </c>
      <c r="D65" s="240"/>
      <c r="E65" s="240"/>
      <c r="F65" s="225" t="e">
        <f t="shared" si="0"/>
        <v>#DIV/0!</v>
      </c>
    </row>
    <row r="66" spans="1:6" x14ac:dyDescent="0.2">
      <c r="A66" s="193" t="s">
        <v>556</v>
      </c>
      <c r="B66" s="194" t="s">
        <v>557</v>
      </c>
      <c r="C66" s="256">
        <v>445</v>
      </c>
      <c r="D66" s="240"/>
      <c r="E66" s="240"/>
      <c r="F66" s="225" t="e">
        <f t="shared" si="0"/>
        <v>#DIV/0!</v>
      </c>
    </row>
    <row r="67" spans="1:6" x14ac:dyDescent="0.2">
      <c r="A67" s="193" t="s">
        <v>114</v>
      </c>
      <c r="B67" s="194" t="s">
        <v>558</v>
      </c>
      <c r="C67" s="256">
        <v>446</v>
      </c>
      <c r="D67" s="240"/>
      <c r="E67" s="240"/>
      <c r="F67" s="225" t="e">
        <f t="shared" si="0"/>
        <v>#DIV/0!</v>
      </c>
    </row>
    <row r="68" spans="1:6" x14ac:dyDescent="0.2">
      <c r="A68" s="193"/>
      <c r="B68" s="194"/>
      <c r="C68" s="256"/>
      <c r="D68" s="238"/>
      <c r="E68" s="238"/>
      <c r="F68" s="225" t="e">
        <f t="shared" si="0"/>
        <v>#DIV/0!</v>
      </c>
    </row>
    <row r="69" spans="1:6" ht="22.5" x14ac:dyDescent="0.2">
      <c r="A69" s="193"/>
      <c r="B69" s="195" t="s">
        <v>622</v>
      </c>
      <c r="C69" s="255">
        <v>447</v>
      </c>
      <c r="D69" s="239">
        <f>SUM(D70:D74)</f>
        <v>0</v>
      </c>
      <c r="E69" s="239">
        <f>SUM(E70:E74)</f>
        <v>0</v>
      </c>
      <c r="F69" s="226" t="e">
        <f t="shared" si="0"/>
        <v>#DIV/0!</v>
      </c>
    </row>
    <row r="70" spans="1:6" x14ac:dyDescent="0.2">
      <c r="A70" s="193" t="s">
        <v>115</v>
      </c>
      <c r="B70" s="194" t="s">
        <v>188</v>
      </c>
      <c r="C70" s="256">
        <v>448</v>
      </c>
      <c r="D70" s="240"/>
      <c r="E70" s="240"/>
      <c r="F70" s="225" t="e">
        <f t="shared" si="0"/>
        <v>#DIV/0!</v>
      </c>
    </row>
    <row r="71" spans="1:6" x14ac:dyDescent="0.2">
      <c r="A71" s="193" t="s">
        <v>559</v>
      </c>
      <c r="B71" s="194" t="s">
        <v>189</v>
      </c>
      <c r="C71" s="256">
        <v>449</v>
      </c>
      <c r="D71" s="240"/>
      <c r="E71" s="240"/>
      <c r="F71" s="225" t="e">
        <f t="shared" si="0"/>
        <v>#DIV/0!</v>
      </c>
    </row>
    <row r="72" spans="1:6" x14ac:dyDescent="0.2">
      <c r="A72" s="193" t="s">
        <v>116</v>
      </c>
      <c r="B72" s="194" t="s">
        <v>190</v>
      </c>
      <c r="C72" s="256">
        <v>450</v>
      </c>
      <c r="D72" s="240"/>
      <c r="E72" s="240"/>
      <c r="F72" s="225" t="e">
        <f t="shared" si="0"/>
        <v>#DIV/0!</v>
      </c>
    </row>
    <row r="73" spans="1:6" x14ac:dyDescent="0.2">
      <c r="A73" s="193" t="s">
        <v>117</v>
      </c>
      <c r="B73" s="194" t="s">
        <v>560</v>
      </c>
      <c r="C73" s="256">
        <v>451</v>
      </c>
      <c r="D73" s="240"/>
      <c r="E73" s="240"/>
      <c r="F73" s="225" t="e">
        <f t="shared" si="0"/>
        <v>#DIV/0!</v>
      </c>
    </row>
    <row r="74" spans="1:6" ht="22.5" x14ac:dyDescent="0.2">
      <c r="A74" s="193" t="s">
        <v>561</v>
      </c>
      <c r="B74" s="194" t="s">
        <v>562</v>
      </c>
      <c r="C74" s="256">
        <v>452</v>
      </c>
      <c r="D74" s="240"/>
      <c r="E74" s="240"/>
      <c r="F74" s="225" t="e">
        <f t="shared" si="0"/>
        <v>#DIV/0!</v>
      </c>
    </row>
    <row r="75" spans="1:6" ht="9.75" customHeight="1" x14ac:dyDescent="0.2">
      <c r="A75" s="193"/>
      <c r="B75" s="194"/>
      <c r="C75" s="256"/>
      <c r="D75" s="238"/>
      <c r="E75" s="238"/>
      <c r="F75" s="225"/>
    </row>
    <row r="76" spans="1:6" ht="22.5" x14ac:dyDescent="0.2">
      <c r="A76" s="193"/>
      <c r="B76" s="195" t="s">
        <v>653</v>
      </c>
      <c r="C76" s="255">
        <v>453</v>
      </c>
      <c r="D76" s="239">
        <f>SUM(D77:D85)</f>
        <v>0</v>
      </c>
      <c r="E76" s="239">
        <f>SUM(E77:E85)</f>
        <v>0</v>
      </c>
      <c r="F76" s="226" t="e">
        <f t="shared" ref="F76:F109" si="2">E76/D76*100</f>
        <v>#DIV/0!</v>
      </c>
    </row>
    <row r="77" spans="1:6" x14ac:dyDescent="0.2">
      <c r="A77" s="193" t="s">
        <v>563</v>
      </c>
      <c r="B77" s="194" t="s">
        <v>122</v>
      </c>
      <c r="C77" s="256">
        <v>454</v>
      </c>
      <c r="D77" s="240"/>
      <c r="E77" s="240"/>
      <c r="F77" s="225" t="e">
        <f t="shared" si="2"/>
        <v>#DIV/0!</v>
      </c>
    </row>
    <row r="78" spans="1:6" x14ac:dyDescent="0.2">
      <c r="A78" s="193" t="s">
        <v>564</v>
      </c>
      <c r="B78" s="194" t="s">
        <v>565</v>
      </c>
      <c r="C78" s="256">
        <v>455</v>
      </c>
      <c r="D78" s="240"/>
      <c r="E78" s="240"/>
      <c r="F78" s="225" t="e">
        <f t="shared" si="2"/>
        <v>#DIV/0!</v>
      </c>
    </row>
    <row r="79" spans="1:6" x14ac:dyDescent="0.2">
      <c r="A79" s="193" t="s">
        <v>566</v>
      </c>
      <c r="B79" s="194" t="s">
        <v>567</v>
      </c>
      <c r="C79" s="256">
        <v>456</v>
      </c>
      <c r="D79" s="240"/>
      <c r="E79" s="240"/>
      <c r="F79" s="225" t="e">
        <f t="shared" si="2"/>
        <v>#DIV/0!</v>
      </c>
    </row>
    <row r="80" spans="1:6" x14ac:dyDescent="0.2">
      <c r="A80" s="193" t="s">
        <v>118</v>
      </c>
      <c r="B80" s="194" t="s">
        <v>568</v>
      </c>
      <c r="C80" s="256">
        <v>457</v>
      </c>
      <c r="D80" s="240"/>
      <c r="E80" s="240"/>
      <c r="F80" s="225" t="e">
        <f t="shared" si="2"/>
        <v>#DIV/0!</v>
      </c>
    </row>
    <row r="81" spans="1:105" x14ac:dyDescent="0.2">
      <c r="A81" s="193" t="s">
        <v>119</v>
      </c>
      <c r="B81" s="194" t="s">
        <v>659</v>
      </c>
      <c r="C81" s="256">
        <v>458</v>
      </c>
      <c r="D81" s="240"/>
      <c r="E81" s="240"/>
      <c r="F81" s="225" t="e">
        <f t="shared" si="2"/>
        <v>#DIV/0!</v>
      </c>
    </row>
    <row r="82" spans="1:105" x14ac:dyDescent="0.2">
      <c r="A82" s="193" t="s">
        <v>120</v>
      </c>
      <c r="B82" s="194" t="s">
        <v>569</v>
      </c>
      <c r="C82" s="256">
        <v>459</v>
      </c>
      <c r="D82" s="240"/>
      <c r="E82" s="240"/>
      <c r="F82" s="225" t="e">
        <f t="shared" si="2"/>
        <v>#DIV/0!</v>
      </c>
    </row>
    <row r="83" spans="1:105" x14ac:dyDescent="0.2">
      <c r="A83" s="193" t="s">
        <v>570</v>
      </c>
      <c r="B83" s="194" t="s">
        <v>150</v>
      </c>
      <c r="C83" s="256">
        <v>460</v>
      </c>
      <c r="D83" s="240"/>
      <c r="E83" s="240"/>
      <c r="F83" s="225" t="e">
        <f t="shared" si="2"/>
        <v>#DIV/0!</v>
      </c>
    </row>
    <row r="84" spans="1:105" x14ac:dyDescent="0.2">
      <c r="A84" s="193" t="s">
        <v>571</v>
      </c>
      <c r="B84" s="194" t="s">
        <v>572</v>
      </c>
      <c r="C84" s="256">
        <v>461</v>
      </c>
      <c r="D84" s="240"/>
      <c r="E84" s="240"/>
      <c r="F84" s="225" t="e">
        <f t="shared" si="2"/>
        <v>#DIV/0!</v>
      </c>
    </row>
    <row r="85" spans="1:105" x14ac:dyDescent="0.2">
      <c r="A85" s="193" t="s">
        <v>121</v>
      </c>
      <c r="B85" s="194" t="s">
        <v>573</v>
      </c>
      <c r="C85" s="256">
        <v>463</v>
      </c>
      <c r="D85" s="240"/>
      <c r="E85" s="240"/>
      <c r="F85" s="225" t="e">
        <f t="shared" si="2"/>
        <v>#DIV/0!</v>
      </c>
    </row>
    <row r="86" spans="1:105" x14ac:dyDescent="0.2">
      <c r="A86" s="193"/>
      <c r="B86" s="194"/>
      <c r="C86" s="256"/>
      <c r="D86" s="238"/>
      <c r="E86" s="238"/>
      <c r="F86" s="225"/>
    </row>
    <row r="87" spans="1:105" s="236" customFormat="1" x14ac:dyDescent="0.2">
      <c r="A87" s="234">
        <v>403</v>
      </c>
      <c r="B87" s="195" t="s">
        <v>574</v>
      </c>
      <c r="C87" s="255">
        <v>463</v>
      </c>
      <c r="D87" s="241"/>
      <c r="E87" s="241"/>
      <c r="F87" s="226" t="e">
        <f t="shared" si="2"/>
        <v>#DIV/0!</v>
      </c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  <c r="AC87" s="235"/>
      <c r="AD87" s="235"/>
      <c r="AE87" s="235"/>
      <c r="AF87" s="235"/>
      <c r="AG87" s="235"/>
      <c r="AH87" s="235"/>
      <c r="AI87" s="235"/>
      <c r="AJ87" s="235"/>
      <c r="AK87" s="235"/>
      <c r="AL87" s="235"/>
      <c r="AM87" s="235"/>
      <c r="AN87" s="235"/>
      <c r="AO87" s="235"/>
      <c r="AP87" s="235"/>
      <c r="AQ87" s="235"/>
      <c r="AR87" s="235"/>
      <c r="AS87" s="235"/>
      <c r="AT87" s="235"/>
      <c r="AU87" s="235"/>
      <c r="AV87" s="235"/>
      <c r="AW87" s="235"/>
      <c r="AX87" s="235"/>
      <c r="AY87" s="235"/>
      <c r="AZ87" s="235"/>
      <c r="BA87" s="235"/>
      <c r="BB87" s="235"/>
      <c r="BC87" s="235"/>
      <c r="BD87" s="235"/>
      <c r="BE87" s="235"/>
      <c r="BF87" s="235"/>
      <c r="BG87" s="235"/>
      <c r="BH87" s="235"/>
      <c r="BI87" s="235"/>
      <c r="BJ87" s="235"/>
      <c r="BK87" s="235"/>
      <c r="BL87" s="235"/>
      <c r="BM87" s="235"/>
      <c r="BN87" s="235"/>
      <c r="BO87" s="235"/>
      <c r="BP87" s="235"/>
      <c r="BQ87" s="235"/>
      <c r="BR87" s="235"/>
      <c r="BS87" s="235"/>
      <c r="BT87" s="235"/>
      <c r="BU87" s="235"/>
      <c r="BV87" s="235"/>
      <c r="BW87" s="235"/>
      <c r="BX87" s="235"/>
      <c r="BY87" s="235"/>
      <c r="BZ87" s="235"/>
      <c r="CA87" s="235"/>
      <c r="CB87" s="235"/>
      <c r="CC87" s="235"/>
      <c r="CD87" s="235"/>
      <c r="CE87" s="235"/>
      <c r="CF87" s="235"/>
      <c r="CG87" s="235"/>
      <c r="CH87" s="235"/>
      <c r="CI87" s="235"/>
      <c r="CJ87" s="235"/>
      <c r="CK87" s="235"/>
      <c r="CL87" s="235"/>
      <c r="CM87" s="235"/>
      <c r="CN87" s="235"/>
      <c r="CO87" s="235"/>
      <c r="CP87" s="235"/>
      <c r="CQ87" s="235"/>
      <c r="CR87" s="235"/>
      <c r="CS87" s="235"/>
      <c r="CT87" s="235"/>
      <c r="CU87" s="235"/>
      <c r="CV87" s="235"/>
      <c r="CW87" s="235"/>
      <c r="CX87" s="235"/>
      <c r="CY87" s="235"/>
      <c r="CZ87" s="235"/>
      <c r="DA87" s="235"/>
    </row>
    <row r="88" spans="1:105" s="236" customFormat="1" x14ac:dyDescent="0.2">
      <c r="A88" s="234">
        <v>404</v>
      </c>
      <c r="B88" s="195" t="s">
        <v>575</v>
      </c>
      <c r="C88" s="255">
        <v>464</v>
      </c>
      <c r="D88" s="241"/>
      <c r="E88" s="241"/>
      <c r="F88" s="226" t="e">
        <f t="shared" si="2"/>
        <v>#DIV/0!</v>
      </c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5"/>
      <c r="AH88" s="235"/>
      <c r="AI88" s="235"/>
      <c r="AJ88" s="235"/>
      <c r="AK88" s="235"/>
      <c r="AL88" s="235"/>
      <c r="AM88" s="235"/>
      <c r="AN88" s="235"/>
      <c r="AO88" s="235"/>
      <c r="AP88" s="235"/>
      <c r="AQ88" s="235"/>
      <c r="AR88" s="235"/>
      <c r="AS88" s="235"/>
      <c r="AT88" s="235"/>
      <c r="AU88" s="235"/>
      <c r="AV88" s="235"/>
      <c r="AW88" s="235"/>
      <c r="AX88" s="235"/>
      <c r="AY88" s="235"/>
      <c r="AZ88" s="235"/>
      <c r="BA88" s="235"/>
      <c r="BB88" s="235"/>
      <c r="BC88" s="235"/>
      <c r="BD88" s="235"/>
      <c r="BE88" s="235"/>
      <c r="BF88" s="235"/>
      <c r="BG88" s="235"/>
      <c r="BH88" s="235"/>
      <c r="BI88" s="235"/>
      <c r="BJ88" s="235"/>
      <c r="BK88" s="235"/>
      <c r="BL88" s="235"/>
      <c r="BM88" s="235"/>
      <c r="BN88" s="235"/>
      <c r="BO88" s="235"/>
      <c r="BP88" s="235"/>
      <c r="BQ88" s="235"/>
      <c r="BR88" s="235"/>
      <c r="BS88" s="235"/>
      <c r="BT88" s="235"/>
      <c r="BU88" s="235"/>
      <c r="BV88" s="235"/>
      <c r="BW88" s="235"/>
      <c r="BX88" s="235"/>
      <c r="BY88" s="235"/>
      <c r="BZ88" s="235"/>
      <c r="CA88" s="235"/>
      <c r="CB88" s="235"/>
      <c r="CC88" s="235"/>
      <c r="CD88" s="235"/>
      <c r="CE88" s="235"/>
      <c r="CF88" s="235"/>
      <c r="CG88" s="235"/>
      <c r="CH88" s="235"/>
      <c r="CI88" s="235"/>
      <c r="CJ88" s="235"/>
      <c r="CK88" s="235"/>
      <c r="CL88" s="235"/>
      <c r="CM88" s="235"/>
      <c r="CN88" s="235"/>
      <c r="CO88" s="235"/>
      <c r="CP88" s="235"/>
      <c r="CQ88" s="235"/>
      <c r="CR88" s="235"/>
      <c r="CS88" s="235"/>
      <c r="CT88" s="235"/>
      <c r="CU88" s="235"/>
      <c r="CV88" s="235"/>
      <c r="CW88" s="235"/>
      <c r="CX88" s="235"/>
      <c r="CY88" s="235"/>
      <c r="CZ88" s="235"/>
      <c r="DA88" s="235"/>
    </row>
    <row r="89" spans="1:105" s="236" customFormat="1" x14ac:dyDescent="0.2">
      <c r="A89" s="234">
        <v>410</v>
      </c>
      <c r="B89" s="195" t="s">
        <v>576</v>
      </c>
      <c r="C89" s="255">
        <v>465</v>
      </c>
      <c r="D89" s="241"/>
      <c r="E89" s="241"/>
      <c r="F89" s="226" t="e">
        <f t="shared" si="2"/>
        <v>#DIV/0!</v>
      </c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L89" s="235"/>
      <c r="AM89" s="235"/>
      <c r="AN89" s="235"/>
      <c r="AO89" s="235"/>
      <c r="AP89" s="235"/>
      <c r="AQ89" s="235"/>
      <c r="AR89" s="235"/>
      <c r="AS89" s="235"/>
      <c r="AT89" s="235"/>
      <c r="AU89" s="235"/>
      <c r="AV89" s="235"/>
      <c r="AW89" s="235"/>
      <c r="AX89" s="235"/>
      <c r="AY89" s="235"/>
      <c r="AZ89" s="235"/>
      <c r="BA89" s="235"/>
      <c r="BB89" s="235"/>
      <c r="BC89" s="235"/>
      <c r="BD89" s="235"/>
      <c r="BE89" s="235"/>
      <c r="BF89" s="235"/>
      <c r="BG89" s="235"/>
      <c r="BH89" s="235"/>
      <c r="BI89" s="235"/>
      <c r="BJ89" s="235"/>
      <c r="BK89" s="235"/>
      <c r="BL89" s="235"/>
      <c r="BM89" s="235"/>
      <c r="BN89" s="235"/>
      <c r="BO89" s="235"/>
      <c r="BP89" s="235"/>
      <c r="BQ89" s="235"/>
      <c r="BR89" s="235"/>
      <c r="BS89" s="235"/>
      <c r="BT89" s="235"/>
      <c r="BU89" s="235"/>
      <c r="BV89" s="235"/>
      <c r="BW89" s="235"/>
      <c r="BX89" s="235"/>
      <c r="BY89" s="235"/>
      <c r="BZ89" s="235"/>
      <c r="CA89" s="235"/>
      <c r="CB89" s="235"/>
      <c r="CC89" s="235"/>
      <c r="CD89" s="235"/>
      <c r="CE89" s="235"/>
      <c r="CF89" s="235"/>
      <c r="CG89" s="235"/>
      <c r="CH89" s="235"/>
      <c r="CI89" s="235"/>
      <c r="CJ89" s="235"/>
      <c r="CK89" s="235"/>
      <c r="CL89" s="235"/>
      <c r="CM89" s="235"/>
      <c r="CN89" s="235"/>
      <c r="CO89" s="235"/>
      <c r="CP89" s="235"/>
      <c r="CQ89" s="235"/>
      <c r="CR89" s="235"/>
      <c r="CS89" s="235"/>
      <c r="CT89" s="235"/>
      <c r="CU89" s="235"/>
      <c r="CV89" s="235"/>
      <c r="CW89" s="235"/>
      <c r="CX89" s="235"/>
      <c r="CY89" s="235"/>
      <c r="CZ89" s="235"/>
      <c r="DA89" s="235"/>
    </row>
    <row r="90" spans="1:105" s="236" customFormat="1" x14ac:dyDescent="0.2">
      <c r="A90" s="234">
        <v>411</v>
      </c>
      <c r="B90" s="195" t="s">
        <v>577</v>
      </c>
      <c r="C90" s="255">
        <v>466</v>
      </c>
      <c r="D90" s="241"/>
      <c r="E90" s="241"/>
      <c r="F90" s="226" t="e">
        <f t="shared" si="2"/>
        <v>#DIV/0!</v>
      </c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5"/>
      <c r="AL90" s="235"/>
      <c r="AM90" s="235"/>
      <c r="AN90" s="235"/>
      <c r="AO90" s="235"/>
      <c r="AP90" s="235"/>
      <c r="AQ90" s="235"/>
      <c r="AR90" s="235"/>
      <c r="AS90" s="235"/>
      <c r="AT90" s="235"/>
      <c r="AU90" s="235"/>
      <c r="AV90" s="235"/>
      <c r="AW90" s="235"/>
      <c r="AX90" s="235"/>
      <c r="AY90" s="235"/>
      <c r="AZ90" s="235"/>
      <c r="BA90" s="235"/>
      <c r="BB90" s="235"/>
      <c r="BC90" s="235"/>
      <c r="BD90" s="235"/>
      <c r="BE90" s="235"/>
      <c r="BF90" s="235"/>
      <c r="BG90" s="235"/>
      <c r="BH90" s="235"/>
      <c r="BI90" s="235"/>
      <c r="BJ90" s="235"/>
      <c r="BK90" s="235"/>
      <c r="BL90" s="235"/>
      <c r="BM90" s="235"/>
      <c r="BN90" s="235"/>
      <c r="BO90" s="235"/>
      <c r="BP90" s="235"/>
      <c r="BQ90" s="235"/>
      <c r="BR90" s="235"/>
      <c r="BS90" s="235"/>
      <c r="BT90" s="235"/>
      <c r="BU90" s="235"/>
      <c r="BV90" s="235"/>
      <c r="BW90" s="235"/>
      <c r="BX90" s="235"/>
      <c r="BY90" s="235"/>
      <c r="BZ90" s="235"/>
      <c r="CA90" s="235"/>
      <c r="CB90" s="235"/>
      <c r="CC90" s="235"/>
      <c r="CD90" s="235"/>
      <c r="CE90" s="235"/>
      <c r="CF90" s="235"/>
      <c r="CG90" s="235"/>
      <c r="CH90" s="235"/>
      <c r="CI90" s="235"/>
      <c r="CJ90" s="235"/>
      <c r="CK90" s="235"/>
      <c r="CL90" s="235"/>
      <c r="CM90" s="235"/>
      <c r="CN90" s="235"/>
      <c r="CO90" s="235"/>
      <c r="CP90" s="235"/>
      <c r="CQ90" s="235"/>
      <c r="CR90" s="235"/>
      <c r="CS90" s="235"/>
      <c r="CT90" s="235"/>
      <c r="CU90" s="235"/>
      <c r="CV90" s="235"/>
      <c r="CW90" s="235"/>
      <c r="CX90" s="235"/>
      <c r="CY90" s="235"/>
      <c r="CZ90" s="235"/>
      <c r="DA90" s="235"/>
    </row>
    <row r="91" spans="1:105" s="236" customFormat="1" ht="22.5" x14ac:dyDescent="0.2">
      <c r="A91" s="234">
        <v>412</v>
      </c>
      <c r="B91" s="195" t="s">
        <v>578</v>
      </c>
      <c r="C91" s="255">
        <v>467</v>
      </c>
      <c r="D91" s="241"/>
      <c r="E91" s="241"/>
      <c r="F91" s="226" t="e">
        <f t="shared" si="2"/>
        <v>#DIV/0!</v>
      </c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5"/>
      <c r="AK91" s="235"/>
      <c r="AL91" s="235"/>
      <c r="AM91" s="235"/>
      <c r="AN91" s="235"/>
      <c r="AO91" s="235"/>
      <c r="AP91" s="235"/>
      <c r="AQ91" s="235"/>
      <c r="AR91" s="235"/>
      <c r="AS91" s="235"/>
      <c r="AT91" s="235"/>
      <c r="AU91" s="235"/>
      <c r="AV91" s="235"/>
      <c r="AW91" s="235"/>
      <c r="AX91" s="235"/>
      <c r="AY91" s="235"/>
      <c r="AZ91" s="235"/>
      <c r="BA91" s="235"/>
      <c r="BB91" s="235"/>
      <c r="BC91" s="235"/>
      <c r="BD91" s="235"/>
      <c r="BE91" s="235"/>
      <c r="BF91" s="235"/>
      <c r="BG91" s="235"/>
      <c r="BH91" s="235"/>
      <c r="BI91" s="235"/>
      <c r="BJ91" s="235"/>
      <c r="BK91" s="235"/>
      <c r="BL91" s="235"/>
      <c r="BM91" s="235"/>
      <c r="BN91" s="235"/>
      <c r="BO91" s="235"/>
      <c r="BP91" s="235"/>
      <c r="BQ91" s="235"/>
      <c r="BR91" s="235"/>
      <c r="BS91" s="235"/>
      <c r="BT91" s="235"/>
      <c r="BU91" s="235"/>
      <c r="BV91" s="235"/>
      <c r="BW91" s="235"/>
      <c r="BX91" s="235"/>
      <c r="BY91" s="235"/>
      <c r="BZ91" s="235"/>
      <c r="CA91" s="235"/>
      <c r="CB91" s="235"/>
      <c r="CC91" s="235"/>
      <c r="CD91" s="235"/>
      <c r="CE91" s="235"/>
      <c r="CF91" s="235"/>
      <c r="CG91" s="235"/>
      <c r="CH91" s="235"/>
      <c r="CI91" s="235"/>
      <c r="CJ91" s="235"/>
      <c r="CK91" s="235"/>
      <c r="CL91" s="235"/>
      <c r="CM91" s="235"/>
      <c r="CN91" s="235"/>
      <c r="CO91" s="235"/>
      <c r="CP91" s="235"/>
      <c r="CQ91" s="235"/>
      <c r="CR91" s="235"/>
      <c r="CS91" s="235"/>
      <c r="CT91" s="235"/>
      <c r="CU91" s="235"/>
      <c r="CV91" s="235"/>
      <c r="CW91" s="235"/>
      <c r="CX91" s="235"/>
      <c r="CY91" s="235"/>
      <c r="CZ91" s="235"/>
      <c r="DA91" s="235"/>
    </row>
    <row r="92" spans="1:105" s="236" customFormat="1" x14ac:dyDescent="0.2">
      <c r="A92" s="234">
        <v>413</v>
      </c>
      <c r="B92" s="195" t="s">
        <v>579</v>
      </c>
      <c r="C92" s="255">
        <v>468</v>
      </c>
      <c r="D92" s="241"/>
      <c r="E92" s="241"/>
      <c r="F92" s="226" t="e">
        <f t="shared" si="2"/>
        <v>#DIV/0!</v>
      </c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35"/>
      <c r="AH92" s="235"/>
      <c r="AI92" s="235"/>
      <c r="AJ92" s="235"/>
      <c r="AK92" s="235"/>
      <c r="AL92" s="235"/>
      <c r="AM92" s="235"/>
      <c r="AN92" s="235"/>
      <c r="AO92" s="235"/>
      <c r="AP92" s="235"/>
      <c r="AQ92" s="235"/>
      <c r="AR92" s="235"/>
      <c r="AS92" s="235"/>
      <c r="AT92" s="235"/>
      <c r="AU92" s="235"/>
      <c r="AV92" s="235"/>
      <c r="AW92" s="235"/>
      <c r="AX92" s="235"/>
      <c r="AY92" s="235"/>
      <c r="AZ92" s="235"/>
      <c r="BA92" s="235"/>
      <c r="BB92" s="235"/>
      <c r="BC92" s="235"/>
      <c r="BD92" s="235"/>
      <c r="BE92" s="235"/>
      <c r="BF92" s="235"/>
      <c r="BG92" s="235"/>
      <c r="BH92" s="235"/>
      <c r="BI92" s="235"/>
      <c r="BJ92" s="235"/>
      <c r="BK92" s="235"/>
      <c r="BL92" s="235"/>
      <c r="BM92" s="235"/>
      <c r="BN92" s="235"/>
      <c r="BO92" s="235"/>
      <c r="BP92" s="235"/>
      <c r="BQ92" s="235"/>
      <c r="BR92" s="235"/>
      <c r="BS92" s="235"/>
      <c r="BT92" s="235"/>
      <c r="BU92" s="235"/>
      <c r="BV92" s="235"/>
      <c r="BW92" s="235"/>
      <c r="BX92" s="235"/>
      <c r="BY92" s="235"/>
      <c r="BZ92" s="235"/>
      <c r="CA92" s="235"/>
      <c r="CB92" s="235"/>
      <c r="CC92" s="235"/>
      <c r="CD92" s="235"/>
      <c r="CE92" s="235"/>
      <c r="CF92" s="235"/>
      <c r="CG92" s="235"/>
      <c r="CH92" s="235"/>
      <c r="CI92" s="235"/>
      <c r="CJ92" s="235"/>
      <c r="CK92" s="235"/>
      <c r="CL92" s="235"/>
      <c r="CM92" s="235"/>
      <c r="CN92" s="235"/>
      <c r="CO92" s="235"/>
      <c r="CP92" s="235"/>
      <c r="CQ92" s="235"/>
      <c r="CR92" s="235"/>
      <c r="CS92" s="235"/>
      <c r="CT92" s="235"/>
      <c r="CU92" s="235"/>
      <c r="CV92" s="235"/>
      <c r="CW92" s="235"/>
      <c r="CX92" s="235"/>
      <c r="CY92" s="235"/>
      <c r="CZ92" s="235"/>
      <c r="DA92" s="235"/>
    </row>
    <row r="93" spans="1:105" x14ac:dyDescent="0.2">
      <c r="A93" s="193"/>
      <c r="B93" s="194"/>
      <c r="C93" s="256"/>
      <c r="D93" s="238"/>
      <c r="E93" s="238"/>
      <c r="F93" s="225"/>
    </row>
    <row r="94" spans="1:105" ht="22.5" x14ac:dyDescent="0.2">
      <c r="A94" s="193"/>
      <c r="B94" s="195" t="s">
        <v>650</v>
      </c>
      <c r="C94" s="255">
        <v>469</v>
      </c>
      <c r="D94" s="239">
        <f>D95+D96+D97+D98+D99+D100+D101+D102+D103+D104</f>
        <v>0</v>
      </c>
      <c r="E94" s="239">
        <f>E95+E96+E97+E98+E99+E100+E101+E102+E103+E104</f>
        <v>0</v>
      </c>
      <c r="F94" s="226" t="e">
        <f t="shared" si="2"/>
        <v>#DIV/0!</v>
      </c>
    </row>
    <row r="95" spans="1:105" x14ac:dyDescent="0.2">
      <c r="A95" s="193">
        <v>4200</v>
      </c>
      <c r="B95" s="194" t="s">
        <v>580</v>
      </c>
      <c r="C95" s="256">
        <v>470</v>
      </c>
      <c r="D95" s="240"/>
      <c r="E95" s="240"/>
      <c r="F95" s="225" t="e">
        <f t="shared" si="2"/>
        <v>#DIV/0!</v>
      </c>
    </row>
    <row r="96" spans="1:105" x14ac:dyDescent="0.2">
      <c r="A96" s="193">
        <v>4201</v>
      </c>
      <c r="B96" s="194" t="s">
        <v>581</v>
      </c>
      <c r="C96" s="256">
        <v>471</v>
      </c>
      <c r="D96" s="240"/>
      <c r="E96" s="240"/>
      <c r="F96" s="225" t="e">
        <f t="shared" si="2"/>
        <v>#DIV/0!</v>
      </c>
    </row>
    <row r="97" spans="1:6" x14ac:dyDescent="0.2">
      <c r="A97" s="193">
        <v>4202</v>
      </c>
      <c r="B97" s="194" t="s">
        <v>582</v>
      </c>
      <c r="C97" s="256">
        <v>472</v>
      </c>
      <c r="D97" s="240"/>
      <c r="E97" s="240"/>
      <c r="F97" s="225" t="e">
        <f t="shared" si="2"/>
        <v>#DIV/0!</v>
      </c>
    </row>
    <row r="98" spans="1:6" x14ac:dyDescent="0.2">
      <c r="A98" s="193">
        <v>4203</v>
      </c>
      <c r="B98" s="194" t="s">
        <v>108</v>
      </c>
      <c r="C98" s="256">
        <v>473</v>
      </c>
      <c r="D98" s="240"/>
      <c r="E98" s="240"/>
      <c r="F98" s="225" t="e">
        <f t="shared" si="2"/>
        <v>#DIV/0!</v>
      </c>
    </row>
    <row r="99" spans="1:6" x14ac:dyDescent="0.2">
      <c r="A99" s="193">
        <v>4204</v>
      </c>
      <c r="B99" s="194" t="s">
        <v>623</v>
      </c>
      <c r="C99" s="256">
        <v>474</v>
      </c>
      <c r="D99" s="240"/>
      <c r="E99" s="240"/>
      <c r="F99" s="225" t="e">
        <f t="shared" si="2"/>
        <v>#DIV/0!</v>
      </c>
    </row>
    <row r="100" spans="1:6" x14ac:dyDescent="0.2">
      <c r="A100" s="193">
        <v>4205</v>
      </c>
      <c r="B100" s="194" t="s">
        <v>583</v>
      </c>
      <c r="C100" s="256">
        <v>475</v>
      </c>
      <c r="D100" s="240"/>
      <c r="E100" s="240"/>
      <c r="F100" s="225" t="e">
        <f t="shared" si="2"/>
        <v>#DIV/0!</v>
      </c>
    </row>
    <row r="101" spans="1:6" x14ac:dyDescent="0.2">
      <c r="A101" s="193">
        <v>4206</v>
      </c>
      <c r="B101" s="194" t="s">
        <v>584</v>
      </c>
      <c r="C101" s="256">
        <v>476</v>
      </c>
      <c r="D101" s="240"/>
      <c r="E101" s="240"/>
      <c r="F101" s="225" t="e">
        <f t="shared" si="2"/>
        <v>#DIV/0!</v>
      </c>
    </row>
    <row r="102" spans="1:6" x14ac:dyDescent="0.2">
      <c r="A102" s="193">
        <v>4207</v>
      </c>
      <c r="B102" s="194" t="s">
        <v>585</v>
      </c>
      <c r="C102" s="256">
        <v>477</v>
      </c>
      <c r="D102" s="240"/>
      <c r="E102" s="240"/>
      <c r="F102" s="225" t="e">
        <f t="shared" si="2"/>
        <v>#DIV/0!</v>
      </c>
    </row>
    <row r="103" spans="1:6" ht="22.5" x14ac:dyDescent="0.2">
      <c r="A103" s="193">
        <v>4208</v>
      </c>
      <c r="B103" s="194" t="s">
        <v>586</v>
      </c>
      <c r="C103" s="256">
        <v>478</v>
      </c>
      <c r="D103" s="240"/>
      <c r="E103" s="240"/>
      <c r="F103" s="225" t="e">
        <f t="shared" si="2"/>
        <v>#DIV/0!</v>
      </c>
    </row>
    <row r="104" spans="1:6" x14ac:dyDescent="0.2">
      <c r="A104" s="193">
        <v>4209</v>
      </c>
      <c r="B104" s="194" t="s">
        <v>624</v>
      </c>
      <c r="C104" s="256">
        <v>479</v>
      </c>
      <c r="D104" s="240"/>
      <c r="E104" s="240"/>
      <c r="F104" s="225" t="e">
        <f t="shared" si="2"/>
        <v>#DIV/0!</v>
      </c>
    </row>
    <row r="105" spans="1:6" x14ac:dyDescent="0.2">
      <c r="A105" s="193"/>
      <c r="B105" s="194"/>
      <c r="C105" s="256"/>
      <c r="D105" s="238"/>
      <c r="E105" s="238"/>
      <c r="F105" s="225"/>
    </row>
    <row r="106" spans="1:6" ht="22.5" x14ac:dyDescent="0.2">
      <c r="A106" s="197"/>
      <c r="B106" s="192" t="s">
        <v>625</v>
      </c>
      <c r="C106" s="266">
        <v>481</v>
      </c>
      <c r="D106" s="237">
        <f>+D107+D108+D109</f>
        <v>0</v>
      </c>
      <c r="E106" s="237">
        <f>+E107+E108+E109</f>
        <v>0</v>
      </c>
      <c r="F106" s="224" t="e">
        <f t="shared" si="2"/>
        <v>#DIV/0!</v>
      </c>
    </row>
    <row r="107" spans="1:6" ht="22.5" x14ac:dyDescent="0.2">
      <c r="A107" s="193" t="s">
        <v>587</v>
      </c>
      <c r="B107" s="194" t="s">
        <v>626</v>
      </c>
      <c r="C107" s="256">
        <v>482</v>
      </c>
      <c r="D107" s="240"/>
      <c r="E107" s="240"/>
      <c r="F107" s="225" t="e">
        <f t="shared" si="2"/>
        <v>#DIV/0!</v>
      </c>
    </row>
    <row r="108" spans="1:6" ht="22.5" x14ac:dyDescent="0.2">
      <c r="A108" s="193" t="s">
        <v>588</v>
      </c>
      <c r="B108" s="194" t="s">
        <v>627</v>
      </c>
      <c r="C108" s="256">
        <v>483</v>
      </c>
      <c r="D108" s="240"/>
      <c r="E108" s="240"/>
      <c r="F108" s="225" t="e">
        <f t="shared" si="2"/>
        <v>#DIV/0!</v>
      </c>
    </row>
    <row r="109" spans="1:6" ht="22.5" x14ac:dyDescent="0.2">
      <c r="A109" s="193" t="s">
        <v>123</v>
      </c>
      <c r="B109" s="194" t="s">
        <v>628</v>
      </c>
      <c r="C109" s="256">
        <v>484</v>
      </c>
      <c r="D109" s="240"/>
      <c r="E109" s="240"/>
      <c r="F109" s="225" t="e">
        <f t="shared" si="2"/>
        <v>#DIV/0!</v>
      </c>
    </row>
    <row r="110" spans="1:6" x14ac:dyDescent="0.2">
      <c r="A110" s="193"/>
      <c r="B110" s="194"/>
      <c r="C110" s="256"/>
      <c r="D110" s="238"/>
      <c r="E110" s="238"/>
      <c r="F110" s="225"/>
    </row>
    <row r="111" spans="1:6" ht="23.25" thickBot="1" x14ac:dyDescent="0.25">
      <c r="A111" s="198"/>
      <c r="B111" s="199" t="s">
        <v>664</v>
      </c>
      <c r="C111" s="267" t="s">
        <v>604</v>
      </c>
      <c r="D111" s="242">
        <f>+D16-D56</f>
        <v>0</v>
      </c>
      <c r="E111" s="242">
        <f>+E16-E56</f>
        <v>0</v>
      </c>
      <c r="F111" s="227" t="e">
        <f t="shared" ref="F111" si="3">E111/D111*100</f>
        <v>#DIV/0!</v>
      </c>
    </row>
    <row r="112" spans="1:6" x14ac:dyDescent="0.2">
      <c r="A112" s="185"/>
      <c r="B112" s="186"/>
      <c r="C112" s="186"/>
      <c r="D112" s="203"/>
      <c r="E112" s="203"/>
      <c r="F112" s="203"/>
    </row>
    <row r="113" spans="1:6" x14ac:dyDescent="0.2">
      <c r="A113" s="185"/>
      <c r="B113" s="186"/>
      <c r="C113" s="186"/>
      <c r="D113" s="203"/>
      <c r="E113" s="203"/>
      <c r="F113" s="203"/>
    </row>
    <row r="114" spans="1:6" x14ac:dyDescent="0.2">
      <c r="A114" s="337" t="s">
        <v>589</v>
      </c>
      <c r="B114" s="337"/>
      <c r="C114" s="203"/>
      <c r="D114" s="203"/>
      <c r="E114" s="203"/>
      <c r="F114" s="203"/>
    </row>
    <row r="115" spans="1:6" ht="12" thickBot="1" x14ac:dyDescent="0.25">
      <c r="A115" s="185"/>
      <c r="B115" s="186"/>
      <c r="C115" s="186"/>
      <c r="D115" s="203"/>
      <c r="E115" s="203"/>
      <c r="F115" s="203"/>
    </row>
    <row r="116" spans="1:6" ht="11.25" customHeight="1" x14ac:dyDescent="0.2">
      <c r="A116" s="272"/>
      <c r="B116" s="329" t="s">
        <v>672</v>
      </c>
      <c r="C116" s="329" t="s">
        <v>602</v>
      </c>
      <c r="D116" s="338" t="s">
        <v>637</v>
      </c>
      <c r="E116" s="338" t="s">
        <v>638</v>
      </c>
      <c r="F116" s="334" t="s">
        <v>639</v>
      </c>
    </row>
    <row r="117" spans="1:6" ht="11.25" customHeight="1" x14ac:dyDescent="0.2">
      <c r="A117" s="273" t="s">
        <v>673</v>
      </c>
      <c r="B117" s="330"/>
      <c r="C117" s="332"/>
      <c r="D117" s="339"/>
      <c r="E117" s="339"/>
      <c r="F117" s="335"/>
    </row>
    <row r="118" spans="1:6" ht="11.25" customHeight="1" x14ac:dyDescent="0.2">
      <c r="A118" s="273" t="s">
        <v>674</v>
      </c>
      <c r="B118" s="330"/>
      <c r="C118" s="332"/>
      <c r="D118" s="339"/>
      <c r="E118" s="339"/>
      <c r="F118" s="335"/>
    </row>
    <row r="119" spans="1:6" ht="12" customHeight="1" thickBot="1" x14ac:dyDescent="0.25">
      <c r="A119" s="274"/>
      <c r="B119" s="331"/>
      <c r="C119" s="333"/>
      <c r="D119" s="340"/>
      <c r="E119" s="340"/>
      <c r="F119" s="336"/>
    </row>
    <row r="120" spans="1:6" ht="11.25" customHeight="1" x14ac:dyDescent="0.2">
      <c r="A120" s="188"/>
      <c r="B120" s="189"/>
      <c r="C120" s="264"/>
      <c r="D120" s="190" t="s">
        <v>533</v>
      </c>
      <c r="E120" s="190" t="s">
        <v>534</v>
      </c>
      <c r="F120" s="206" t="s">
        <v>535</v>
      </c>
    </row>
    <row r="121" spans="1:6" ht="22.5" x14ac:dyDescent="0.2">
      <c r="A121" s="275">
        <v>75</v>
      </c>
      <c r="B121" s="155" t="s">
        <v>660</v>
      </c>
      <c r="C121" s="266">
        <v>500</v>
      </c>
      <c r="D121" s="243">
        <f>+D123+D124</f>
        <v>0</v>
      </c>
      <c r="E121" s="243">
        <f>+E123+E124</f>
        <v>0</v>
      </c>
      <c r="F121" s="156" t="e">
        <f>E121/D121*100</f>
        <v>#DIV/0!</v>
      </c>
    </row>
    <row r="122" spans="1:6" x14ac:dyDescent="0.2">
      <c r="A122" s="276"/>
      <c r="B122" s="150"/>
      <c r="C122" s="257"/>
      <c r="D122" s="244"/>
      <c r="E122" s="244"/>
      <c r="F122" s="207"/>
    </row>
    <row r="123" spans="1:6" x14ac:dyDescent="0.2">
      <c r="A123" s="276">
        <v>750</v>
      </c>
      <c r="B123" s="150" t="s">
        <v>590</v>
      </c>
      <c r="C123" s="257"/>
      <c r="D123" s="245"/>
      <c r="E123" s="245"/>
      <c r="F123" s="207" t="e">
        <f>E123/D123*100</f>
        <v>#DIV/0!</v>
      </c>
    </row>
    <row r="124" spans="1:6" x14ac:dyDescent="0.2">
      <c r="A124" s="276">
        <v>751</v>
      </c>
      <c r="B124" s="150" t="s">
        <v>591</v>
      </c>
      <c r="C124" s="257">
        <v>511</v>
      </c>
      <c r="D124" s="245"/>
      <c r="E124" s="245"/>
      <c r="F124" s="207" t="e">
        <f>E124/D124*100</f>
        <v>#DIV/0!</v>
      </c>
    </row>
    <row r="125" spans="1:6" x14ac:dyDescent="0.2">
      <c r="A125" s="277"/>
      <c r="B125" s="151"/>
      <c r="C125" s="258"/>
      <c r="D125" s="246"/>
      <c r="E125" s="246"/>
      <c r="F125" s="211"/>
    </row>
    <row r="126" spans="1:6" ht="22.5" x14ac:dyDescent="0.2">
      <c r="A126" s="275">
        <v>44</v>
      </c>
      <c r="B126" s="155" t="s">
        <v>671</v>
      </c>
      <c r="C126" s="266">
        <v>512</v>
      </c>
      <c r="D126" s="243">
        <f>+D128+D129</f>
        <v>0</v>
      </c>
      <c r="E126" s="243">
        <f>+E128+E129</f>
        <v>0</v>
      </c>
      <c r="F126" s="156" t="e">
        <f>E126/D126*100</f>
        <v>#DIV/0!</v>
      </c>
    </row>
    <row r="127" spans="1:6" x14ac:dyDescent="0.2">
      <c r="A127" s="276"/>
      <c r="B127" s="150"/>
      <c r="C127" s="257"/>
      <c r="D127" s="244"/>
      <c r="E127" s="244"/>
      <c r="F127" s="207"/>
    </row>
    <row r="128" spans="1:6" x14ac:dyDescent="0.2">
      <c r="A128" s="276">
        <v>440</v>
      </c>
      <c r="B128" s="150" t="s">
        <v>592</v>
      </c>
      <c r="C128" s="257"/>
      <c r="D128" s="245"/>
      <c r="E128" s="245"/>
      <c r="F128" s="207" t="e">
        <f>E128/D128*100</f>
        <v>#DIV/0!</v>
      </c>
    </row>
    <row r="129" spans="1:6" x14ac:dyDescent="0.2">
      <c r="A129" s="276">
        <v>441</v>
      </c>
      <c r="B129" s="150" t="s">
        <v>668</v>
      </c>
      <c r="C129" s="257">
        <v>523</v>
      </c>
      <c r="D129" s="245"/>
      <c r="E129" s="245"/>
      <c r="F129" s="207" t="e">
        <f>E129/D129*100</f>
        <v>#DIV/0!</v>
      </c>
    </row>
    <row r="130" spans="1:6" ht="12" thickBot="1" x14ac:dyDescent="0.25">
      <c r="A130" s="278"/>
      <c r="B130" s="152"/>
      <c r="C130" s="259"/>
      <c r="D130" s="247"/>
      <c r="E130" s="247"/>
      <c r="F130" s="211"/>
    </row>
    <row r="131" spans="1:6" ht="23.25" thickBot="1" x14ac:dyDescent="0.25">
      <c r="A131" s="157"/>
      <c r="B131" s="155" t="s">
        <v>669</v>
      </c>
      <c r="C131" s="267" t="s">
        <v>670</v>
      </c>
      <c r="D131" s="248">
        <f>+D121-D126</f>
        <v>0</v>
      </c>
      <c r="E131" s="248">
        <f>+E121-E126</f>
        <v>0</v>
      </c>
      <c r="F131" s="227" t="e">
        <f t="shared" ref="F131" si="4">E131/D131*100</f>
        <v>#DIV/0!</v>
      </c>
    </row>
    <row r="132" spans="1:6" x14ac:dyDescent="0.2">
      <c r="A132" s="200"/>
      <c r="B132" s="200"/>
      <c r="C132" s="200"/>
      <c r="D132" s="204"/>
      <c r="E132" s="204"/>
      <c r="F132" s="204"/>
    </row>
    <row r="133" spans="1:6" x14ac:dyDescent="0.2">
      <c r="A133" s="337" t="s">
        <v>593</v>
      </c>
      <c r="B133" s="337"/>
      <c r="C133" s="203"/>
      <c r="D133" s="203"/>
      <c r="E133" s="203"/>
      <c r="F133" s="203"/>
    </row>
    <row r="134" spans="1:6" ht="12" thickBot="1" x14ac:dyDescent="0.25">
      <c r="A134" s="185"/>
      <c r="B134" s="186"/>
      <c r="C134" s="186"/>
      <c r="D134" s="203"/>
      <c r="E134" s="203"/>
      <c r="F134" s="203"/>
    </row>
    <row r="135" spans="1:6" ht="11.25" customHeight="1" x14ac:dyDescent="0.2">
      <c r="A135" s="272"/>
      <c r="B135" s="329" t="s">
        <v>672</v>
      </c>
      <c r="C135" s="329" t="s">
        <v>602</v>
      </c>
      <c r="D135" s="338" t="s">
        <v>637</v>
      </c>
      <c r="E135" s="338" t="s">
        <v>638</v>
      </c>
      <c r="F135" s="334" t="s">
        <v>639</v>
      </c>
    </row>
    <row r="136" spans="1:6" ht="11.25" customHeight="1" x14ac:dyDescent="0.2">
      <c r="A136" s="273" t="s">
        <v>673</v>
      </c>
      <c r="B136" s="330"/>
      <c r="C136" s="332"/>
      <c r="D136" s="339"/>
      <c r="E136" s="339"/>
      <c r="F136" s="335"/>
    </row>
    <row r="137" spans="1:6" ht="11.25" customHeight="1" x14ac:dyDescent="0.2">
      <c r="A137" s="273" t="s">
        <v>674</v>
      </c>
      <c r="B137" s="330"/>
      <c r="C137" s="332"/>
      <c r="D137" s="339"/>
      <c r="E137" s="339"/>
      <c r="F137" s="335"/>
    </row>
    <row r="138" spans="1:6" ht="12" customHeight="1" thickBot="1" x14ac:dyDescent="0.25">
      <c r="A138" s="274"/>
      <c r="B138" s="331"/>
      <c r="C138" s="333"/>
      <c r="D138" s="340"/>
      <c r="E138" s="340"/>
      <c r="F138" s="336"/>
    </row>
    <row r="139" spans="1:6" ht="11.25" customHeight="1" x14ac:dyDescent="0.2">
      <c r="A139" s="188"/>
      <c r="B139" s="189"/>
      <c r="C139" s="264"/>
      <c r="D139" s="190" t="s">
        <v>533</v>
      </c>
      <c r="E139" s="190" t="s">
        <v>534</v>
      </c>
      <c r="F139" s="206" t="s">
        <v>535</v>
      </c>
    </row>
    <row r="140" spans="1:6" x14ac:dyDescent="0.2">
      <c r="A140" s="275">
        <v>50</v>
      </c>
      <c r="B140" s="155" t="s">
        <v>662</v>
      </c>
      <c r="C140" s="266">
        <v>550</v>
      </c>
      <c r="D140" s="243">
        <f>+D142+D143</f>
        <v>0</v>
      </c>
      <c r="E140" s="243">
        <f>+E142+E143</f>
        <v>0</v>
      </c>
      <c r="F140" s="156" t="e">
        <f>E140/D140*100</f>
        <v>#DIV/0!</v>
      </c>
    </row>
    <row r="141" spans="1:6" x14ac:dyDescent="0.2">
      <c r="A141" s="276"/>
      <c r="B141" s="150"/>
      <c r="C141" s="257"/>
      <c r="D141" s="244"/>
      <c r="E141" s="244"/>
      <c r="F141" s="207"/>
    </row>
    <row r="142" spans="1:6" x14ac:dyDescent="0.2">
      <c r="A142" s="279">
        <v>500</v>
      </c>
      <c r="B142" s="150" t="s">
        <v>594</v>
      </c>
      <c r="C142" s="257">
        <v>551</v>
      </c>
      <c r="D142" s="245"/>
      <c r="E142" s="245"/>
      <c r="F142" s="223" t="e">
        <f>E142/D142*100</f>
        <v>#DIV/0!</v>
      </c>
    </row>
    <row r="143" spans="1:6" x14ac:dyDescent="0.2">
      <c r="A143" s="279">
        <v>501</v>
      </c>
      <c r="B143" s="150" t="s">
        <v>595</v>
      </c>
      <c r="C143" s="257">
        <v>559</v>
      </c>
      <c r="D143" s="245"/>
      <c r="E143" s="245"/>
      <c r="F143" s="223" t="e">
        <f>E143/D143*100</f>
        <v>#DIV/0!</v>
      </c>
    </row>
    <row r="144" spans="1:6" x14ac:dyDescent="0.2">
      <c r="A144" s="280"/>
      <c r="B144" s="153"/>
      <c r="C144" s="260"/>
      <c r="D144" s="249"/>
      <c r="E144" s="249"/>
      <c r="F144" s="208"/>
    </row>
    <row r="145" spans="1:6" x14ac:dyDescent="0.2">
      <c r="A145" s="275">
        <v>55</v>
      </c>
      <c r="B145" s="155" t="s">
        <v>663</v>
      </c>
      <c r="C145" s="266">
        <v>560</v>
      </c>
      <c r="D145" s="243">
        <f>+D147+D148</f>
        <v>0</v>
      </c>
      <c r="E145" s="243">
        <f>+E147+E148</f>
        <v>0</v>
      </c>
      <c r="F145" s="156" t="e">
        <f>E145/D145*100</f>
        <v>#DIV/0!</v>
      </c>
    </row>
    <row r="146" spans="1:6" x14ac:dyDescent="0.2">
      <c r="A146" s="276"/>
      <c r="B146" s="154"/>
      <c r="C146" s="261"/>
      <c r="D146" s="250"/>
      <c r="E146" s="250"/>
      <c r="F146" s="209"/>
    </row>
    <row r="147" spans="1:6" x14ac:dyDescent="0.2">
      <c r="A147" s="279">
        <v>550</v>
      </c>
      <c r="B147" s="150" t="s">
        <v>596</v>
      </c>
      <c r="C147" s="257">
        <v>561</v>
      </c>
      <c r="D147" s="245"/>
      <c r="E147" s="245"/>
      <c r="F147" s="223" t="e">
        <f>E147/D147*100</f>
        <v>#DIV/0!</v>
      </c>
    </row>
    <row r="148" spans="1:6" x14ac:dyDescent="0.2">
      <c r="A148" s="279">
        <v>551</v>
      </c>
      <c r="B148" s="150" t="s">
        <v>597</v>
      </c>
      <c r="C148" s="257">
        <v>569</v>
      </c>
      <c r="D148" s="245"/>
      <c r="E148" s="245"/>
      <c r="F148" s="223" t="e">
        <f>E148/D148*100</f>
        <v>#DIV/0!</v>
      </c>
    </row>
    <row r="149" spans="1:6" ht="12" thickBot="1" x14ac:dyDescent="0.25">
      <c r="A149" s="278"/>
      <c r="B149" s="152"/>
      <c r="C149" s="269"/>
      <c r="D149" s="247"/>
      <c r="E149" s="247"/>
      <c r="F149" s="210"/>
    </row>
    <row r="150" spans="1:6" ht="12" thickBot="1" x14ac:dyDescent="0.25">
      <c r="A150" s="158"/>
      <c r="B150" s="159" t="s">
        <v>598</v>
      </c>
      <c r="C150" s="271">
        <v>570</v>
      </c>
      <c r="D150" s="251">
        <f>+D140-D145</f>
        <v>0</v>
      </c>
      <c r="E150" s="251">
        <f>+E140-E145</f>
        <v>0</v>
      </c>
      <c r="F150" s="268" t="e">
        <f t="shared" ref="F150:F152" si="5">E150/D150*100</f>
        <v>#DIV/0!</v>
      </c>
    </row>
    <row r="151" spans="1:6" ht="23.25" thickBot="1" x14ac:dyDescent="0.25">
      <c r="A151" s="158"/>
      <c r="B151" s="160" t="s">
        <v>661</v>
      </c>
      <c r="C151" s="270" t="s">
        <v>605</v>
      </c>
      <c r="D151" s="252">
        <f>D16+D121+D140-D56-D126-D145</f>
        <v>0</v>
      </c>
      <c r="E151" s="252">
        <f>E16+E121+E140-E56-E126-E145</f>
        <v>0</v>
      </c>
      <c r="F151" s="268" t="e">
        <f t="shared" si="5"/>
        <v>#DIV/0!</v>
      </c>
    </row>
    <row r="152" spans="1:6" ht="12" thickBot="1" x14ac:dyDescent="0.25">
      <c r="A152" s="158"/>
      <c r="B152" s="159" t="s">
        <v>665</v>
      </c>
      <c r="C152" s="251"/>
      <c r="D152" s="251">
        <f>+D131+D140-D145-D151</f>
        <v>0</v>
      </c>
      <c r="E152" s="251">
        <f>+E131+E140-E145-E151</f>
        <v>0</v>
      </c>
      <c r="F152" s="268" t="e">
        <f t="shared" si="5"/>
        <v>#DIV/0!</v>
      </c>
    </row>
  </sheetData>
  <mergeCells count="21">
    <mergeCell ref="F135:F138"/>
    <mergeCell ref="E116:E119"/>
    <mergeCell ref="A133:B133"/>
    <mergeCell ref="B135:B138"/>
    <mergeCell ref="C135:C138"/>
    <mergeCell ref="D135:D138"/>
    <mergeCell ref="E135:E138"/>
    <mergeCell ref="A114:B114"/>
    <mergeCell ref="B116:B119"/>
    <mergeCell ref="C116:C119"/>
    <mergeCell ref="D116:D119"/>
    <mergeCell ref="F116:F119"/>
    <mergeCell ref="A5:F5"/>
    <mergeCell ref="A6:F6"/>
    <mergeCell ref="A7:F7"/>
    <mergeCell ref="A9:F9"/>
    <mergeCell ref="B11:B14"/>
    <mergeCell ref="C11:C14"/>
    <mergeCell ref="D11:D14"/>
    <mergeCell ref="E11:E14"/>
    <mergeCell ref="F11:F14"/>
  </mergeCells>
  <pageMargins left="0.74803149606299213" right="0.74803149606299213" top="0.19685039370078741" bottom="0.19685039370078741" header="0.31496062992125984" footer="0.31496062992125984"/>
  <pageSetup paperSize="9" scale="7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29"/>
  <sheetViews>
    <sheetView workbookViewId="0">
      <selection sqref="A1:B1"/>
    </sheetView>
  </sheetViews>
  <sheetFormatPr defaultRowHeight="12.75" x14ac:dyDescent="0.2"/>
  <sheetData>
    <row r="1" spans="1:13" x14ac:dyDescent="0.2">
      <c r="A1" s="26" t="s">
        <v>210</v>
      </c>
      <c r="B1" s="26" t="s">
        <v>211</v>
      </c>
    </row>
    <row r="2" spans="1:13" x14ac:dyDescent="0.2">
      <c r="A2" s="25" t="s">
        <v>212</v>
      </c>
      <c r="B2" s="24">
        <v>3611878</v>
      </c>
      <c r="C2" s="24">
        <v>3862724</v>
      </c>
      <c r="D2" s="24">
        <v>0</v>
      </c>
      <c r="E2" s="24">
        <v>0</v>
      </c>
      <c r="F2" s="24">
        <v>0</v>
      </c>
      <c r="G2" s="24">
        <v>0</v>
      </c>
      <c r="H2" s="24">
        <v>0</v>
      </c>
      <c r="I2" s="24">
        <v>0</v>
      </c>
      <c r="J2" s="24">
        <v>0</v>
      </c>
      <c r="K2" s="24">
        <v>0</v>
      </c>
      <c r="L2" s="24">
        <v>0</v>
      </c>
      <c r="M2" s="24">
        <v>0</v>
      </c>
    </row>
    <row r="3" spans="1:13" x14ac:dyDescent="0.2">
      <c r="A3" s="25" t="s">
        <v>213</v>
      </c>
      <c r="B3" s="24">
        <v>72970</v>
      </c>
      <c r="C3" s="24">
        <v>36920</v>
      </c>
      <c r="D3" s="24">
        <v>0</v>
      </c>
      <c r="E3" s="24">
        <v>0</v>
      </c>
      <c r="F3" s="24">
        <v>0</v>
      </c>
      <c r="G3" s="24">
        <v>0</v>
      </c>
      <c r="H3" s="24">
        <v>0</v>
      </c>
      <c r="I3" s="24">
        <v>0</v>
      </c>
      <c r="J3" s="24">
        <v>0</v>
      </c>
      <c r="K3" s="24">
        <v>0</v>
      </c>
      <c r="L3" s="24">
        <v>0</v>
      </c>
      <c r="M3" s="24">
        <v>0</v>
      </c>
    </row>
    <row r="4" spans="1:13" x14ac:dyDescent="0.2">
      <c r="A4" s="25" t="s">
        <v>214</v>
      </c>
      <c r="B4" s="24">
        <v>18524</v>
      </c>
      <c r="C4" s="24">
        <v>10238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</row>
    <row r="5" spans="1:13" x14ac:dyDescent="0.2">
      <c r="A5" s="25" t="s">
        <v>215</v>
      </c>
      <c r="B5" s="24">
        <v>5284334</v>
      </c>
      <c r="C5" s="24">
        <v>5095545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</row>
    <row r="6" spans="1:13" x14ac:dyDescent="0.2">
      <c r="A6" s="25" t="s">
        <v>216</v>
      </c>
      <c r="B6" s="24">
        <v>3059280</v>
      </c>
      <c r="C6" s="24">
        <v>2953028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</row>
    <row r="7" spans="1:13" x14ac:dyDescent="0.2">
      <c r="A7" s="25" t="s">
        <v>217</v>
      </c>
      <c r="B7" s="24">
        <v>5286174</v>
      </c>
      <c r="C7" s="24">
        <v>5185339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</row>
    <row r="8" spans="1:13" x14ac:dyDescent="0.2">
      <c r="A8" s="25" t="s">
        <v>218</v>
      </c>
      <c r="B8" s="24">
        <v>3974619</v>
      </c>
      <c r="C8" s="24">
        <v>3513228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</row>
    <row r="9" spans="1:13" x14ac:dyDescent="0.2">
      <c r="A9" s="25" t="s">
        <v>219</v>
      </c>
      <c r="B9" s="24">
        <v>20823</v>
      </c>
      <c r="C9" s="24">
        <v>20823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</row>
    <row r="10" spans="1:13" x14ac:dyDescent="0.2">
      <c r="A10" s="25" t="s">
        <v>220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</row>
    <row r="11" spans="1:13" x14ac:dyDescent="0.2">
      <c r="A11" s="25" t="s">
        <v>221</v>
      </c>
      <c r="B11" s="24">
        <v>0</v>
      </c>
      <c r="C11" s="24">
        <v>591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</row>
    <row r="12" spans="1:13" x14ac:dyDescent="0.2">
      <c r="A12" s="25" t="s">
        <v>222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</row>
    <row r="13" spans="1:13" x14ac:dyDescent="0.2">
      <c r="A13" s="25" t="s">
        <v>223</v>
      </c>
      <c r="B13" s="24">
        <v>1085920</v>
      </c>
      <c r="C13" s="24">
        <v>820293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</row>
    <row r="14" spans="1:13" x14ac:dyDescent="0.2">
      <c r="A14" s="25" t="s">
        <v>224</v>
      </c>
      <c r="B14" s="24">
        <v>250</v>
      </c>
      <c r="C14" s="24">
        <v>239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</row>
    <row r="15" spans="1:13" x14ac:dyDescent="0.2">
      <c r="A15" s="25" t="s">
        <v>225</v>
      </c>
      <c r="B15" s="24">
        <v>160869</v>
      </c>
      <c r="C15" s="24">
        <v>75416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</row>
    <row r="16" spans="1:13" x14ac:dyDescent="0.2">
      <c r="A16" s="25" t="s">
        <v>226</v>
      </c>
      <c r="B16" s="24">
        <v>276522</v>
      </c>
      <c r="C16" s="24">
        <v>174788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</row>
    <row r="17" spans="1:13" x14ac:dyDescent="0.2">
      <c r="A17" s="25" t="s">
        <v>227</v>
      </c>
      <c r="B17" s="24">
        <v>1488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</row>
    <row r="18" spans="1:13" x14ac:dyDescent="0.2">
      <c r="A18" s="25" t="s">
        <v>228</v>
      </c>
      <c r="B18" s="24">
        <v>613030</v>
      </c>
      <c r="C18" s="24">
        <v>500461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</row>
    <row r="19" spans="1:13" x14ac:dyDescent="0.2">
      <c r="A19" s="25" t="s">
        <v>229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</row>
    <row r="20" spans="1:13" x14ac:dyDescent="0.2">
      <c r="A20" s="25" t="s">
        <v>230</v>
      </c>
      <c r="B20" s="24">
        <v>2722</v>
      </c>
      <c r="C20" s="24">
        <v>741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</row>
    <row r="21" spans="1:13" x14ac:dyDescent="0.2">
      <c r="A21" s="25" t="s">
        <v>231</v>
      </c>
      <c r="B21" s="24">
        <v>25402</v>
      </c>
      <c r="C21" s="24">
        <v>32969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</row>
    <row r="22" spans="1:13" x14ac:dyDescent="0.2">
      <c r="A22" s="25" t="s">
        <v>232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</row>
    <row r="23" spans="1:13" x14ac:dyDescent="0.2">
      <c r="A23" s="25" t="s">
        <v>233</v>
      </c>
      <c r="B23" s="24">
        <v>5637</v>
      </c>
      <c r="C23" s="24">
        <v>35679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</row>
    <row r="24" spans="1:13" x14ac:dyDescent="0.2">
      <c r="A24" s="25" t="s">
        <v>234</v>
      </c>
      <c r="B24" s="24">
        <v>70515</v>
      </c>
      <c r="C24" s="24">
        <v>76953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</row>
    <row r="25" spans="1:13" x14ac:dyDescent="0.2">
      <c r="A25" s="25" t="s">
        <v>235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</row>
    <row r="26" spans="1:13" x14ac:dyDescent="0.2">
      <c r="A26" s="25" t="s">
        <v>236</v>
      </c>
      <c r="B26" s="24">
        <v>70515</v>
      </c>
      <c r="C26" s="24">
        <v>76953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</row>
    <row r="27" spans="1:13" x14ac:dyDescent="0.2">
      <c r="A27" s="25" t="s">
        <v>237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1:13" x14ac:dyDescent="0.2">
      <c r="A28" s="25" t="s">
        <v>238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</row>
    <row r="29" spans="1:13" x14ac:dyDescent="0.2">
      <c r="A29" s="25" t="s">
        <v>239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</row>
    <row r="30" spans="1:13" x14ac:dyDescent="0.2">
      <c r="A30" s="25" t="s">
        <v>240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</row>
    <row r="31" spans="1:13" x14ac:dyDescent="0.2">
      <c r="A31" s="25" t="s">
        <v>241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</row>
    <row r="32" spans="1:13" x14ac:dyDescent="0.2">
      <c r="A32" s="25" t="s">
        <v>242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</row>
    <row r="33" spans="1:13" x14ac:dyDescent="0.2">
      <c r="A33" s="25" t="s">
        <v>243</v>
      </c>
      <c r="B33" s="24">
        <v>4768313</v>
      </c>
      <c r="C33" s="24">
        <v>4759970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</row>
    <row r="34" spans="1:13" x14ac:dyDescent="0.2">
      <c r="A34" s="25" t="s">
        <v>244</v>
      </c>
      <c r="B34" s="24">
        <v>7</v>
      </c>
      <c r="C34" s="24">
        <v>7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</row>
    <row r="35" spans="1:13" x14ac:dyDescent="0.2">
      <c r="A35" s="25" t="s">
        <v>245</v>
      </c>
      <c r="B35" s="24">
        <v>1371122</v>
      </c>
      <c r="C35" s="24">
        <v>1133028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</row>
    <row r="36" spans="1:13" x14ac:dyDescent="0.2">
      <c r="A36" s="25" t="s">
        <v>246</v>
      </c>
      <c r="B36" s="24">
        <v>76</v>
      </c>
      <c r="C36" s="24">
        <v>59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</row>
    <row r="37" spans="1:13" x14ac:dyDescent="0.2">
      <c r="A37" s="25" t="s">
        <v>247</v>
      </c>
      <c r="B37" s="24">
        <v>388267</v>
      </c>
      <c r="C37" s="24">
        <v>423357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</row>
    <row r="38" spans="1:13" x14ac:dyDescent="0.2">
      <c r="A38" s="25" t="s">
        <v>248</v>
      </c>
      <c r="B38" s="24">
        <v>617250</v>
      </c>
      <c r="C38" s="24">
        <v>387248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</row>
    <row r="39" spans="1:13" x14ac:dyDescent="0.2">
      <c r="A39" s="25" t="s">
        <v>249</v>
      </c>
      <c r="B39" s="24">
        <v>135247</v>
      </c>
      <c r="C39" s="24">
        <v>154127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</row>
    <row r="40" spans="1:13" x14ac:dyDescent="0.2">
      <c r="A40" s="25" t="s">
        <v>250</v>
      </c>
      <c r="B40" s="24">
        <v>229916</v>
      </c>
      <c r="C40" s="24">
        <v>168225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</row>
    <row r="41" spans="1:13" x14ac:dyDescent="0.2">
      <c r="A41" s="25" t="s">
        <v>251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</row>
    <row r="42" spans="1:13" x14ac:dyDescent="0.2">
      <c r="A42" s="25" t="s">
        <v>252</v>
      </c>
      <c r="B42" s="24">
        <v>366</v>
      </c>
      <c r="C42" s="24">
        <v>12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</row>
    <row r="43" spans="1:13" x14ac:dyDescent="0.2">
      <c r="A43" s="25" t="s">
        <v>253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</row>
    <row r="44" spans="1:13" x14ac:dyDescent="0.2">
      <c r="A44" s="25" t="s">
        <v>254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</row>
    <row r="45" spans="1:13" x14ac:dyDescent="0.2">
      <c r="A45" s="25" t="s">
        <v>255</v>
      </c>
      <c r="B45" s="24">
        <v>3397191</v>
      </c>
      <c r="C45" s="24">
        <v>3626942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</row>
    <row r="46" spans="1:13" x14ac:dyDescent="0.2">
      <c r="A46" s="25" t="s">
        <v>256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</row>
    <row r="47" spans="1:13" x14ac:dyDescent="0.2">
      <c r="A47" s="25" t="s">
        <v>257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</row>
    <row r="48" spans="1:13" x14ac:dyDescent="0.2">
      <c r="A48" s="25" t="s">
        <v>258</v>
      </c>
      <c r="B48" s="24">
        <v>768473</v>
      </c>
      <c r="C48" s="24">
        <v>919297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</row>
    <row r="49" spans="1:13" x14ac:dyDescent="0.2">
      <c r="A49" s="25" t="s">
        <v>259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</row>
    <row r="50" spans="1:13" x14ac:dyDescent="0.2">
      <c r="A50" s="25" t="s">
        <v>260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</row>
    <row r="51" spans="1:13" x14ac:dyDescent="0.2">
      <c r="A51" s="25" t="s">
        <v>261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</row>
    <row r="52" spans="1:13" x14ac:dyDescent="0.2">
      <c r="A52" s="25" t="s">
        <v>262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</row>
    <row r="53" spans="1:13" x14ac:dyDescent="0.2">
      <c r="A53" s="25" t="s">
        <v>263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</row>
    <row r="54" spans="1:13" x14ac:dyDescent="0.2">
      <c r="A54" s="25" t="s">
        <v>264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</row>
    <row r="55" spans="1:13" x14ac:dyDescent="0.2">
      <c r="A55" s="25" t="s">
        <v>265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</row>
    <row r="56" spans="1:13" x14ac:dyDescent="0.2">
      <c r="A56" s="25" t="s">
        <v>266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</row>
    <row r="57" spans="1:13" x14ac:dyDescent="0.2">
      <c r="A57" s="25" t="s">
        <v>267</v>
      </c>
      <c r="B57" s="24">
        <v>2565191</v>
      </c>
      <c r="C57" s="24">
        <v>2684572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</row>
    <row r="58" spans="1:13" x14ac:dyDescent="0.2">
      <c r="A58" s="25" t="s">
        <v>268</v>
      </c>
      <c r="B58" s="24">
        <v>20823</v>
      </c>
      <c r="C58" s="24">
        <v>20823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</row>
    <row r="59" spans="1:13" x14ac:dyDescent="0.2">
      <c r="A59" s="25" t="s">
        <v>269</v>
      </c>
      <c r="B59" s="24">
        <v>42704</v>
      </c>
      <c r="C59" s="24">
        <v>2250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</row>
    <row r="60" spans="1:13" x14ac:dyDescent="0.2">
      <c r="A60" s="25" t="s">
        <v>270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</row>
    <row r="61" spans="1:13" x14ac:dyDescent="0.2">
      <c r="A61" s="25" t="s">
        <v>271</v>
      </c>
      <c r="B61" s="24">
        <v>4768313</v>
      </c>
      <c r="C61" s="24">
        <v>4759970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</row>
    <row r="62" spans="1:13" x14ac:dyDescent="0.2">
      <c r="A62" s="25" t="s">
        <v>272</v>
      </c>
      <c r="B62" s="24">
        <v>7</v>
      </c>
      <c r="C62" s="24">
        <v>7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</row>
    <row r="63" spans="1:13" x14ac:dyDescent="0.2">
      <c r="A63" s="25" t="s">
        <v>273</v>
      </c>
      <c r="B63" s="24">
        <v>9667465</v>
      </c>
      <c r="C63" s="24">
        <v>9794211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</row>
    <row r="64" spans="1:13" x14ac:dyDescent="0.2">
      <c r="A64" s="25" t="s">
        <v>274</v>
      </c>
      <c r="B64" s="24">
        <v>9363840</v>
      </c>
      <c r="C64" s="24">
        <v>9496878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</row>
    <row r="65" spans="1:13" x14ac:dyDescent="0.2">
      <c r="A65" s="25" t="s">
        <v>102</v>
      </c>
      <c r="B65" s="24">
        <v>8356648</v>
      </c>
      <c r="C65" s="24">
        <v>8490948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</row>
    <row r="66" spans="1:13" x14ac:dyDescent="0.2">
      <c r="A66" s="25" t="s">
        <v>103</v>
      </c>
      <c r="B66" s="24">
        <v>15398</v>
      </c>
      <c r="C66" s="24">
        <v>30649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</row>
    <row r="67" spans="1:13" x14ac:dyDescent="0.2">
      <c r="A67" s="25" t="s">
        <v>275</v>
      </c>
      <c r="B67" s="24">
        <v>15398</v>
      </c>
      <c r="C67" s="24">
        <v>25135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</row>
    <row r="68" spans="1:13" x14ac:dyDescent="0.2">
      <c r="A68" s="25" t="s">
        <v>276</v>
      </c>
      <c r="B68" s="24">
        <v>0</v>
      </c>
      <c r="C68" s="24">
        <v>5514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</row>
    <row r="69" spans="1:13" x14ac:dyDescent="0.2">
      <c r="A69" s="25" t="s">
        <v>277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</row>
    <row r="70" spans="1:13" x14ac:dyDescent="0.2">
      <c r="A70" s="25" t="s">
        <v>278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</row>
    <row r="71" spans="1:13" x14ac:dyDescent="0.2">
      <c r="A71" s="25" t="s">
        <v>279</v>
      </c>
      <c r="B71" s="24"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</row>
    <row r="72" spans="1:13" x14ac:dyDescent="0.2">
      <c r="A72" s="25" t="s">
        <v>104</v>
      </c>
      <c r="B72" s="24">
        <v>8224123</v>
      </c>
      <c r="C72" s="24">
        <v>8429054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</row>
    <row r="73" spans="1:13" x14ac:dyDescent="0.2">
      <c r="A73" s="25" t="s">
        <v>105</v>
      </c>
      <c r="B73" s="24">
        <v>8224123</v>
      </c>
      <c r="C73" s="24">
        <v>8429054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</row>
    <row r="74" spans="1:13" x14ac:dyDescent="0.2">
      <c r="A74" s="25" t="s">
        <v>106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</row>
    <row r="75" spans="1:13" x14ac:dyDescent="0.2">
      <c r="A75" s="25" t="s">
        <v>107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</row>
    <row r="76" spans="1:13" x14ac:dyDescent="0.2">
      <c r="A76" s="25" t="s">
        <v>280</v>
      </c>
      <c r="B76" s="24">
        <v>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</row>
    <row r="77" spans="1:13" x14ac:dyDescent="0.2">
      <c r="A77" s="25" t="s">
        <v>281</v>
      </c>
      <c r="B77" s="24">
        <v>0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</row>
    <row r="78" spans="1:13" x14ac:dyDescent="0.2">
      <c r="A78" s="25" t="s">
        <v>282</v>
      </c>
      <c r="B78" s="24">
        <v>0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</row>
    <row r="79" spans="1:13" x14ac:dyDescent="0.2">
      <c r="A79" s="25" t="s">
        <v>283</v>
      </c>
      <c r="B79" s="24">
        <v>0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</row>
    <row r="80" spans="1:13" x14ac:dyDescent="0.2">
      <c r="A80" s="25" t="s">
        <v>284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</row>
    <row r="81" spans="1:13" x14ac:dyDescent="0.2">
      <c r="A81" s="25" t="s">
        <v>285</v>
      </c>
      <c r="B81" s="24">
        <v>117127</v>
      </c>
      <c r="C81" s="24">
        <v>31245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</row>
    <row r="82" spans="1:13" x14ac:dyDescent="0.2">
      <c r="A82" s="25" t="s">
        <v>286</v>
      </c>
      <c r="B82" s="24">
        <v>1007192</v>
      </c>
      <c r="C82" s="24">
        <v>1005930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</row>
    <row r="83" spans="1:13" x14ac:dyDescent="0.2">
      <c r="A83" s="25" t="s">
        <v>287</v>
      </c>
      <c r="B83" s="24">
        <v>37806</v>
      </c>
      <c r="C83" s="24">
        <v>10736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</row>
    <row r="84" spans="1:13" x14ac:dyDescent="0.2">
      <c r="A84" s="25" t="s">
        <v>288</v>
      </c>
      <c r="B84" s="24">
        <v>1262</v>
      </c>
      <c r="C84" s="24">
        <v>576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</row>
    <row r="85" spans="1:13" x14ac:dyDescent="0.2">
      <c r="A85" s="25" t="s">
        <v>289</v>
      </c>
      <c r="B85" s="24">
        <v>0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</row>
    <row r="86" spans="1:13" x14ac:dyDescent="0.2">
      <c r="A86" s="25" t="s">
        <v>290</v>
      </c>
      <c r="B86" s="24">
        <v>923602</v>
      </c>
      <c r="C86" s="24">
        <v>966391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</row>
    <row r="87" spans="1:13" x14ac:dyDescent="0.2">
      <c r="A87" s="25" t="s">
        <v>291</v>
      </c>
      <c r="B87" s="24">
        <v>1383</v>
      </c>
      <c r="C87" s="24">
        <v>2097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</row>
    <row r="88" spans="1:13" x14ac:dyDescent="0.2">
      <c r="A88" s="25" t="s">
        <v>292</v>
      </c>
      <c r="B88" s="24">
        <v>43139</v>
      </c>
      <c r="C88" s="24">
        <v>26130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</row>
    <row r="89" spans="1:13" x14ac:dyDescent="0.2">
      <c r="A89" s="25" t="s">
        <v>293</v>
      </c>
      <c r="B89" s="24">
        <v>0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</row>
    <row r="90" spans="1:13" x14ac:dyDescent="0.2">
      <c r="A90" s="25" t="s">
        <v>294</v>
      </c>
      <c r="B90" s="24">
        <v>0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</row>
    <row r="91" spans="1:13" x14ac:dyDescent="0.2">
      <c r="A91" s="25" t="s">
        <v>295</v>
      </c>
      <c r="B91" s="24">
        <v>0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</row>
    <row r="92" spans="1:13" x14ac:dyDescent="0.2">
      <c r="A92" s="25" t="s">
        <v>296</v>
      </c>
      <c r="B92" s="24">
        <v>0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</row>
    <row r="93" spans="1:13" x14ac:dyDescent="0.2">
      <c r="A93" s="25" t="s">
        <v>297</v>
      </c>
      <c r="B93" s="24">
        <v>303625</v>
      </c>
      <c r="C93" s="24">
        <v>297333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</row>
    <row r="94" spans="1:13" x14ac:dyDescent="0.2">
      <c r="A94" s="25" t="s">
        <v>298</v>
      </c>
      <c r="B94" s="24">
        <v>269970</v>
      </c>
      <c r="C94" s="24">
        <v>255827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</row>
    <row r="95" spans="1:13" x14ac:dyDescent="0.2">
      <c r="A95" s="25" t="s">
        <v>299</v>
      </c>
      <c r="B95" s="24">
        <v>0</v>
      </c>
      <c r="C95" s="24">
        <v>385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</row>
    <row r="96" spans="1:13" x14ac:dyDescent="0.2">
      <c r="A96" s="25" t="s">
        <v>300</v>
      </c>
      <c r="B96" s="24">
        <v>33655</v>
      </c>
      <c r="C96" s="24">
        <v>41121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</row>
    <row r="97" spans="1:13" x14ac:dyDescent="0.2">
      <c r="A97" s="25" t="s">
        <v>301</v>
      </c>
      <c r="B97" s="24">
        <v>0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</row>
    <row r="98" spans="1:13" x14ac:dyDescent="0.2">
      <c r="A98" s="25" t="s">
        <v>302</v>
      </c>
      <c r="B98" s="24">
        <v>0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</row>
    <row r="99" spans="1:13" x14ac:dyDescent="0.2">
      <c r="A99" s="25" t="s">
        <v>303</v>
      </c>
      <c r="B99" s="24">
        <v>9824056</v>
      </c>
      <c r="C99" s="24">
        <v>9609891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</row>
    <row r="100" spans="1:13" x14ac:dyDescent="0.2">
      <c r="A100" s="25" t="s">
        <v>304</v>
      </c>
      <c r="B100" s="24">
        <v>9569275</v>
      </c>
      <c r="C100" s="24">
        <v>9338008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</row>
    <row r="101" spans="1:13" x14ac:dyDescent="0.2">
      <c r="A101" s="25" t="s">
        <v>305</v>
      </c>
      <c r="B101" s="24">
        <v>4889362</v>
      </c>
      <c r="C101" s="24">
        <v>4864722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</row>
    <row r="102" spans="1:13" x14ac:dyDescent="0.2">
      <c r="A102" s="25" t="s">
        <v>138</v>
      </c>
      <c r="B102" s="24">
        <v>3766329</v>
      </c>
      <c r="C102" s="24">
        <v>3751389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</row>
    <row r="103" spans="1:13" x14ac:dyDescent="0.2">
      <c r="A103" s="25" t="s">
        <v>139</v>
      </c>
      <c r="B103" s="24">
        <v>157342</v>
      </c>
      <c r="C103" s="24">
        <v>155397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</row>
    <row r="104" spans="1:13" x14ac:dyDescent="0.2">
      <c r="A104" s="25" t="s">
        <v>306</v>
      </c>
      <c r="B104" s="24">
        <v>418222</v>
      </c>
      <c r="C104" s="24">
        <v>379521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</row>
    <row r="105" spans="1:13" x14ac:dyDescent="0.2">
      <c r="A105" s="25" t="s">
        <v>307</v>
      </c>
      <c r="B105" s="24">
        <v>55868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</row>
    <row r="106" spans="1:13" x14ac:dyDescent="0.2">
      <c r="A106" s="25" t="s">
        <v>308</v>
      </c>
      <c r="B106" s="24">
        <v>401645</v>
      </c>
      <c r="C106" s="24">
        <v>510173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</row>
    <row r="107" spans="1:13" x14ac:dyDescent="0.2">
      <c r="A107" s="25" t="s">
        <v>309</v>
      </c>
      <c r="B107" s="24">
        <v>0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</row>
    <row r="108" spans="1:13" x14ac:dyDescent="0.2">
      <c r="A108" s="25" t="s">
        <v>310</v>
      </c>
      <c r="B108" s="24">
        <v>89956</v>
      </c>
      <c r="C108" s="24">
        <v>68242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</row>
    <row r="109" spans="1:13" x14ac:dyDescent="0.2">
      <c r="A109" s="25" t="s">
        <v>311</v>
      </c>
      <c r="B109" s="24">
        <v>825781</v>
      </c>
      <c r="C109" s="24">
        <v>797791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</row>
    <row r="110" spans="1:13" x14ac:dyDescent="0.2">
      <c r="A110" s="25" t="s">
        <v>312</v>
      </c>
      <c r="B110" s="24">
        <v>409846</v>
      </c>
      <c r="C110" s="24">
        <v>397126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</row>
    <row r="111" spans="1:13" x14ac:dyDescent="0.2">
      <c r="A111" s="25" t="s">
        <v>313</v>
      </c>
      <c r="B111" s="24">
        <v>308888</v>
      </c>
      <c r="C111" s="24">
        <v>309271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</row>
    <row r="112" spans="1:13" x14ac:dyDescent="0.2">
      <c r="A112" s="25" t="s">
        <v>314</v>
      </c>
      <c r="B112" s="24">
        <v>2597</v>
      </c>
      <c r="C112" s="24">
        <v>2603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</row>
    <row r="113" spans="1:13" x14ac:dyDescent="0.2">
      <c r="A113" s="25" t="s">
        <v>315</v>
      </c>
      <c r="B113" s="24">
        <v>4329</v>
      </c>
      <c r="C113" s="24">
        <v>4338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</row>
    <row r="114" spans="1:13" x14ac:dyDescent="0.2">
      <c r="A114" s="25" t="s">
        <v>316</v>
      </c>
      <c r="B114" s="24">
        <v>100121</v>
      </c>
      <c r="C114" s="24">
        <v>84453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</row>
    <row r="115" spans="1:13" x14ac:dyDescent="0.2">
      <c r="A115" s="25" t="s">
        <v>317</v>
      </c>
      <c r="B115" s="24">
        <v>3412840</v>
      </c>
      <c r="C115" s="24">
        <v>3073493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</row>
    <row r="116" spans="1:13" x14ac:dyDescent="0.2">
      <c r="A116" s="25" t="s">
        <v>318</v>
      </c>
      <c r="B116" s="24">
        <v>353793</v>
      </c>
      <c r="C116" s="24">
        <v>306476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</row>
    <row r="117" spans="1:13" x14ac:dyDescent="0.2">
      <c r="A117" s="25" t="s">
        <v>319</v>
      </c>
      <c r="B117" s="24">
        <v>1692811</v>
      </c>
      <c r="C117" s="24">
        <v>1582221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</row>
    <row r="118" spans="1:13" x14ac:dyDescent="0.2">
      <c r="A118" s="25" t="s">
        <v>320</v>
      </c>
      <c r="B118" s="24">
        <v>295464</v>
      </c>
      <c r="C118" s="24">
        <v>279307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</row>
    <row r="119" spans="1:13" x14ac:dyDescent="0.2">
      <c r="A119" s="25" t="s">
        <v>321</v>
      </c>
      <c r="B119" s="24">
        <v>12556</v>
      </c>
      <c r="C119" s="24">
        <v>13290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</row>
    <row r="120" spans="1:13" x14ac:dyDescent="0.2">
      <c r="A120" s="25" t="s">
        <v>322</v>
      </c>
      <c r="B120" s="24">
        <v>11170</v>
      </c>
      <c r="C120" s="24">
        <v>7794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</row>
    <row r="121" spans="1:13" x14ac:dyDescent="0.2">
      <c r="A121" s="25" t="s">
        <v>323</v>
      </c>
      <c r="B121" s="24">
        <v>172969</v>
      </c>
      <c r="C121" s="24">
        <v>152351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</row>
    <row r="122" spans="1:13" x14ac:dyDescent="0.2">
      <c r="A122" s="25" t="s">
        <v>88</v>
      </c>
      <c r="B122" s="24">
        <v>27025</v>
      </c>
      <c r="C122" s="24">
        <v>45870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</row>
    <row r="123" spans="1:13" x14ac:dyDescent="0.2">
      <c r="A123" s="25" t="s">
        <v>90</v>
      </c>
      <c r="B123" s="24">
        <v>4500</v>
      </c>
      <c r="C123" s="24">
        <v>3000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</row>
    <row r="124" spans="1:13" x14ac:dyDescent="0.2">
      <c r="A124" s="25" t="s">
        <v>95</v>
      </c>
      <c r="B124" s="24">
        <v>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</row>
    <row r="125" spans="1:13" x14ac:dyDescent="0.2">
      <c r="A125" s="25" t="s">
        <v>96</v>
      </c>
      <c r="B125" s="24">
        <v>842552</v>
      </c>
      <c r="C125" s="24">
        <v>683184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</row>
    <row r="126" spans="1:13" x14ac:dyDescent="0.2">
      <c r="A126" s="25" t="s">
        <v>324</v>
      </c>
      <c r="B126" s="24">
        <v>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</row>
    <row r="127" spans="1:13" x14ac:dyDescent="0.2">
      <c r="A127" s="25" t="s">
        <v>325</v>
      </c>
      <c r="B127" s="24">
        <v>0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</row>
    <row r="128" spans="1:13" x14ac:dyDescent="0.2">
      <c r="A128" s="25" t="s">
        <v>326</v>
      </c>
      <c r="B128" s="24">
        <v>0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</row>
    <row r="129" spans="1:13" x14ac:dyDescent="0.2">
      <c r="A129" s="25" t="s">
        <v>182</v>
      </c>
      <c r="B129" s="24">
        <v>0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</row>
    <row r="130" spans="1:13" x14ac:dyDescent="0.2">
      <c r="A130" s="25" t="s">
        <v>184</v>
      </c>
      <c r="B130" s="24">
        <v>0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</row>
    <row r="131" spans="1:13" x14ac:dyDescent="0.2">
      <c r="A131" s="25" t="s">
        <v>327</v>
      </c>
      <c r="B131" s="24">
        <v>0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</row>
    <row r="132" spans="1:13" x14ac:dyDescent="0.2">
      <c r="A132" s="25" t="s">
        <v>328</v>
      </c>
      <c r="B132" s="24">
        <v>441292</v>
      </c>
      <c r="C132" s="24">
        <v>602002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</row>
    <row r="133" spans="1:13" x14ac:dyDescent="0.2">
      <c r="A133" s="25" t="s">
        <v>329</v>
      </c>
      <c r="B133" s="24">
        <v>0</v>
      </c>
      <c r="C133" s="24">
        <v>0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</row>
    <row r="134" spans="1:13" x14ac:dyDescent="0.2">
      <c r="A134" s="25" t="s">
        <v>330</v>
      </c>
      <c r="B134" s="24">
        <v>0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</row>
    <row r="135" spans="1:13" x14ac:dyDescent="0.2">
      <c r="A135" s="25" t="s">
        <v>331</v>
      </c>
      <c r="B135" s="24">
        <v>204002</v>
      </c>
      <c r="C135" s="24">
        <v>398874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</row>
    <row r="136" spans="1:13" x14ac:dyDescent="0.2">
      <c r="A136" s="25" t="s">
        <v>332</v>
      </c>
      <c r="B136" s="24">
        <v>0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</row>
    <row r="137" spans="1:13" x14ac:dyDescent="0.2">
      <c r="A137" s="25" t="s">
        <v>333</v>
      </c>
      <c r="B137" s="24">
        <v>134576</v>
      </c>
      <c r="C137" s="24">
        <v>52859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</row>
    <row r="138" spans="1:13" x14ac:dyDescent="0.2">
      <c r="A138" s="25" t="s">
        <v>334</v>
      </c>
      <c r="B138" s="24">
        <v>102714</v>
      </c>
      <c r="C138" s="24">
        <v>65092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</row>
    <row r="139" spans="1:13" x14ac:dyDescent="0.2">
      <c r="A139" s="25" t="s">
        <v>335</v>
      </c>
      <c r="B139" s="24">
        <v>0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</row>
    <row r="140" spans="1:13" x14ac:dyDescent="0.2">
      <c r="A140" s="25" t="s">
        <v>336</v>
      </c>
      <c r="B140" s="24">
        <v>0</v>
      </c>
      <c r="C140" s="24">
        <v>85177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</row>
    <row r="141" spans="1:13" x14ac:dyDescent="0.2">
      <c r="A141" s="25" t="s">
        <v>337</v>
      </c>
      <c r="B141" s="24">
        <v>0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</row>
    <row r="142" spans="1:13" x14ac:dyDescent="0.2">
      <c r="A142" s="25" t="s">
        <v>338</v>
      </c>
      <c r="B142" s="24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</row>
    <row r="143" spans="1:13" x14ac:dyDescent="0.2">
      <c r="A143" s="25" t="s">
        <v>339</v>
      </c>
      <c r="B143" s="24">
        <v>254781</v>
      </c>
      <c r="C143" s="24">
        <v>271883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</row>
    <row r="144" spans="1:13" x14ac:dyDescent="0.2">
      <c r="A144" s="25" t="s">
        <v>340</v>
      </c>
      <c r="B144" s="24">
        <v>165810</v>
      </c>
      <c r="C144" s="24">
        <v>170180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</row>
    <row r="145" spans="1:13" x14ac:dyDescent="0.2">
      <c r="A145" s="25" t="s">
        <v>341</v>
      </c>
      <c r="B145" s="24">
        <v>13260</v>
      </c>
      <c r="C145" s="24">
        <v>13151</v>
      </c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</row>
    <row r="146" spans="1:13" x14ac:dyDescent="0.2">
      <c r="A146" s="25" t="s">
        <v>342</v>
      </c>
      <c r="B146" s="24">
        <v>75711</v>
      </c>
      <c r="C146" s="24">
        <v>88552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</row>
    <row r="147" spans="1:13" x14ac:dyDescent="0.2">
      <c r="A147" s="25" t="s">
        <v>343</v>
      </c>
      <c r="B147" s="24">
        <v>0</v>
      </c>
      <c r="C147" s="24">
        <v>184320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</row>
    <row r="148" spans="1:13" x14ac:dyDescent="0.2">
      <c r="A148" s="25" t="s">
        <v>344</v>
      </c>
      <c r="B148" s="24">
        <v>156591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</row>
    <row r="149" spans="1:13" x14ac:dyDescent="0.2">
      <c r="A149" s="25" t="s">
        <v>140</v>
      </c>
      <c r="B149" s="24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</row>
    <row r="150" spans="1:13" x14ac:dyDescent="0.2">
      <c r="A150" s="25" t="s">
        <v>141</v>
      </c>
      <c r="B150" s="24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</row>
    <row r="151" spans="1:13" x14ac:dyDescent="0.2">
      <c r="A151" s="25" t="s">
        <v>345</v>
      </c>
      <c r="B151" s="24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</row>
    <row r="152" spans="1:13" x14ac:dyDescent="0.2">
      <c r="A152" s="25" t="s">
        <v>346</v>
      </c>
      <c r="B152" s="24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</row>
    <row r="153" spans="1:13" x14ac:dyDescent="0.2">
      <c r="A153" s="25" t="s">
        <v>347</v>
      </c>
      <c r="B153" s="24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</row>
    <row r="154" spans="1:13" x14ac:dyDescent="0.2">
      <c r="A154" s="25" t="s">
        <v>348</v>
      </c>
      <c r="B154" s="24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</row>
    <row r="155" spans="1:13" x14ac:dyDescent="0.2">
      <c r="A155" s="25" t="s">
        <v>349</v>
      </c>
      <c r="B155" s="24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</row>
    <row r="156" spans="1:13" x14ac:dyDescent="0.2">
      <c r="A156" s="25" t="s">
        <v>350</v>
      </c>
      <c r="B156" s="24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</row>
    <row r="157" spans="1:13" x14ac:dyDescent="0.2">
      <c r="A157" s="25" t="s">
        <v>351</v>
      </c>
      <c r="B157" s="24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</row>
    <row r="158" spans="1:13" x14ac:dyDescent="0.2">
      <c r="A158" s="25" t="s">
        <v>352</v>
      </c>
      <c r="B158" s="24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</row>
    <row r="159" spans="1:13" x14ac:dyDescent="0.2">
      <c r="A159" s="25" t="s">
        <v>353</v>
      </c>
      <c r="B159" s="24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</row>
    <row r="160" spans="1:13" x14ac:dyDescent="0.2">
      <c r="A160" s="25" t="s">
        <v>354</v>
      </c>
      <c r="B160" s="24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</row>
    <row r="161" spans="1:13" x14ac:dyDescent="0.2">
      <c r="A161" s="25" t="s">
        <v>355</v>
      </c>
      <c r="B161" s="24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</row>
    <row r="162" spans="1:13" x14ac:dyDescent="0.2">
      <c r="A162" s="25" t="s">
        <v>356</v>
      </c>
      <c r="B162" s="24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</row>
    <row r="163" spans="1:13" x14ac:dyDescent="0.2">
      <c r="A163" s="25" t="s">
        <v>357</v>
      </c>
      <c r="B163" s="24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</row>
    <row r="164" spans="1:13" x14ac:dyDescent="0.2">
      <c r="A164" s="25" t="s">
        <v>358</v>
      </c>
      <c r="B164" s="24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</row>
    <row r="165" spans="1:13" x14ac:dyDescent="0.2">
      <c r="A165" s="25" t="s">
        <v>359</v>
      </c>
      <c r="B165" s="24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</row>
    <row r="166" spans="1:13" x14ac:dyDescent="0.2">
      <c r="A166" s="25" t="s">
        <v>360</v>
      </c>
      <c r="B166" s="24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</row>
    <row r="167" spans="1:13" x14ac:dyDescent="0.2">
      <c r="A167" s="25" t="s">
        <v>361</v>
      </c>
      <c r="B167" s="24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</row>
    <row r="168" spans="1:13" x14ac:dyDescent="0.2">
      <c r="A168" s="25" t="s">
        <v>362</v>
      </c>
      <c r="B168" s="24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</row>
    <row r="169" spans="1:13" x14ac:dyDescent="0.2">
      <c r="A169" s="25" t="s">
        <v>363</v>
      </c>
      <c r="B169" s="24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</row>
    <row r="170" spans="1:13" x14ac:dyDescent="0.2">
      <c r="A170" s="25" t="s">
        <v>364</v>
      </c>
      <c r="B170" s="24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</row>
    <row r="171" spans="1:13" x14ac:dyDescent="0.2">
      <c r="A171" s="25" t="s">
        <v>365</v>
      </c>
      <c r="B171" s="24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</row>
    <row r="172" spans="1:13" x14ac:dyDescent="0.2">
      <c r="A172" s="25" t="s">
        <v>366</v>
      </c>
      <c r="B172" s="24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</row>
    <row r="173" spans="1:13" x14ac:dyDescent="0.2">
      <c r="A173" s="25" t="s">
        <v>367</v>
      </c>
      <c r="B173" s="24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</row>
    <row r="174" spans="1:13" x14ac:dyDescent="0.2">
      <c r="A174" s="25" t="s">
        <v>368</v>
      </c>
      <c r="B174" s="24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</row>
    <row r="175" spans="1:13" x14ac:dyDescent="0.2">
      <c r="A175" s="25" t="s">
        <v>142</v>
      </c>
      <c r="B175" s="24">
        <v>0</v>
      </c>
      <c r="C175" s="24">
        <v>0</v>
      </c>
      <c r="D175" s="24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</row>
    <row r="176" spans="1:13" x14ac:dyDescent="0.2">
      <c r="A176" s="25" t="s">
        <v>143</v>
      </c>
      <c r="B176" s="24">
        <v>0</v>
      </c>
      <c r="C176" s="24"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</row>
    <row r="177" spans="1:13" x14ac:dyDescent="0.2">
      <c r="A177" s="25" t="s">
        <v>369</v>
      </c>
      <c r="B177" s="24">
        <v>0</v>
      </c>
      <c r="C177" s="24">
        <v>0</v>
      </c>
      <c r="D177" s="24">
        <v>0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</row>
    <row r="178" spans="1:13" x14ac:dyDescent="0.2">
      <c r="A178" s="25" t="s">
        <v>370</v>
      </c>
      <c r="B178" s="24">
        <v>0</v>
      </c>
      <c r="C178" s="24">
        <v>0</v>
      </c>
      <c r="D178" s="24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</row>
    <row r="179" spans="1:13" x14ac:dyDescent="0.2">
      <c r="A179" s="25" t="s">
        <v>371</v>
      </c>
      <c r="B179" s="24">
        <v>0</v>
      </c>
      <c r="C179" s="24">
        <v>0</v>
      </c>
      <c r="D179" s="24">
        <v>0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</row>
    <row r="180" spans="1:13" x14ac:dyDescent="0.2">
      <c r="A180" s="25" t="s">
        <v>372</v>
      </c>
      <c r="B180" s="24">
        <v>0</v>
      </c>
      <c r="C180" s="24">
        <v>0</v>
      </c>
      <c r="D180" s="24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</row>
    <row r="181" spans="1:13" x14ac:dyDescent="0.2">
      <c r="A181" s="25" t="s">
        <v>373</v>
      </c>
      <c r="B181" s="24">
        <v>0</v>
      </c>
      <c r="C181" s="24"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</row>
    <row r="182" spans="1:13" x14ac:dyDescent="0.2">
      <c r="A182" s="25" t="s">
        <v>374</v>
      </c>
      <c r="B182" s="24">
        <v>0</v>
      </c>
      <c r="C182" s="24">
        <v>0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</row>
    <row r="183" spans="1:13" x14ac:dyDescent="0.2">
      <c r="A183" s="25" t="s">
        <v>375</v>
      </c>
      <c r="B183" s="24">
        <v>0</v>
      </c>
      <c r="C183" s="24">
        <v>0</v>
      </c>
      <c r="D183" s="24">
        <v>0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</row>
    <row r="184" spans="1:13" x14ac:dyDescent="0.2">
      <c r="A184" s="25" t="s">
        <v>376</v>
      </c>
      <c r="B184" s="24">
        <v>0</v>
      </c>
      <c r="C184" s="24">
        <v>0</v>
      </c>
      <c r="D184" s="24">
        <v>0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</row>
    <row r="185" spans="1:13" x14ac:dyDescent="0.2">
      <c r="A185" s="25" t="s">
        <v>377</v>
      </c>
      <c r="B185" s="24">
        <v>0</v>
      </c>
      <c r="C185" s="24">
        <v>0</v>
      </c>
      <c r="D185" s="24">
        <v>0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</row>
    <row r="186" spans="1:13" x14ac:dyDescent="0.2">
      <c r="A186" s="25" t="s">
        <v>378</v>
      </c>
      <c r="B186" s="24">
        <v>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</row>
    <row r="187" spans="1:13" x14ac:dyDescent="0.2">
      <c r="A187" s="25" t="s">
        <v>379</v>
      </c>
      <c r="B187" s="24">
        <v>0</v>
      </c>
      <c r="C187" s="24">
        <v>0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</row>
    <row r="188" spans="1:13" x14ac:dyDescent="0.2">
      <c r="A188" s="25" t="s">
        <v>380</v>
      </c>
      <c r="B188" s="24">
        <v>0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</row>
    <row r="189" spans="1:13" x14ac:dyDescent="0.2">
      <c r="A189" s="25" t="s">
        <v>381</v>
      </c>
      <c r="B189" s="24">
        <v>0</v>
      </c>
      <c r="C189" s="24">
        <v>0</v>
      </c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</row>
    <row r="190" spans="1:13" x14ac:dyDescent="0.2">
      <c r="A190" s="25" t="s">
        <v>382</v>
      </c>
      <c r="B190" s="24">
        <v>0</v>
      </c>
      <c r="C190" s="24">
        <v>0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</row>
    <row r="191" spans="1:13" x14ac:dyDescent="0.2">
      <c r="A191" s="25" t="s">
        <v>383</v>
      </c>
      <c r="B191" s="24">
        <v>0</v>
      </c>
      <c r="C191" s="24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</row>
    <row r="192" spans="1:13" x14ac:dyDescent="0.2">
      <c r="A192" s="25" t="s">
        <v>384</v>
      </c>
      <c r="B192" s="24">
        <v>0</v>
      </c>
      <c r="C192" s="24">
        <v>0</v>
      </c>
      <c r="D192" s="24">
        <v>0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</row>
    <row r="193" spans="1:13" x14ac:dyDescent="0.2">
      <c r="A193" s="25" t="s">
        <v>385</v>
      </c>
      <c r="B193" s="24">
        <v>0</v>
      </c>
      <c r="C193" s="24">
        <v>0</v>
      </c>
      <c r="D193" s="24">
        <v>0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</row>
    <row r="194" spans="1:13" x14ac:dyDescent="0.2">
      <c r="A194" s="25" t="s">
        <v>386</v>
      </c>
      <c r="B194" s="24">
        <v>0</v>
      </c>
      <c r="C194" s="24">
        <v>0</v>
      </c>
      <c r="D194" s="24">
        <v>0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</row>
    <row r="195" spans="1:13" x14ac:dyDescent="0.2">
      <c r="A195" s="25" t="s">
        <v>387</v>
      </c>
      <c r="B195" s="24">
        <v>0</v>
      </c>
      <c r="C195" s="24">
        <v>0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</row>
    <row r="196" spans="1:13" x14ac:dyDescent="0.2">
      <c r="A196" s="25" t="s">
        <v>388</v>
      </c>
      <c r="B196" s="24">
        <v>0</v>
      </c>
      <c r="C196" s="24">
        <v>0</v>
      </c>
      <c r="D196" s="24">
        <v>0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</row>
    <row r="197" spans="1:13" x14ac:dyDescent="0.2">
      <c r="A197" s="25" t="s">
        <v>389</v>
      </c>
      <c r="B197" s="24">
        <v>0</v>
      </c>
      <c r="C197" s="24">
        <v>184320</v>
      </c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</row>
    <row r="198" spans="1:13" x14ac:dyDescent="0.2">
      <c r="A198" s="25" t="s">
        <v>390</v>
      </c>
      <c r="B198" s="24">
        <v>156591</v>
      </c>
      <c r="C198" s="24">
        <v>0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</row>
    <row r="199" spans="1:13" x14ac:dyDescent="0.2">
      <c r="A199" s="25" t="s">
        <v>391</v>
      </c>
      <c r="B199" s="24">
        <v>9673281</v>
      </c>
      <c r="C199" s="24">
        <v>328555</v>
      </c>
      <c r="D199" s="24">
        <v>0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</row>
    <row r="200" spans="1:13" x14ac:dyDescent="0.2">
      <c r="A200" s="25" t="s">
        <v>392</v>
      </c>
      <c r="B200" s="24">
        <v>9673281</v>
      </c>
      <c r="C200" s="24">
        <v>328555</v>
      </c>
      <c r="D200" s="24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</row>
    <row r="201" spans="1:13" x14ac:dyDescent="0.2">
      <c r="A201" s="25" t="s">
        <v>393</v>
      </c>
      <c r="B201" s="24">
        <v>0</v>
      </c>
      <c r="C201" s="24">
        <v>0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</row>
    <row r="202" spans="1:13" x14ac:dyDescent="0.2">
      <c r="A202" s="25" t="s">
        <v>394</v>
      </c>
      <c r="B202" s="24">
        <v>0</v>
      </c>
      <c r="C202" s="24"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</row>
    <row r="203" spans="1:13" x14ac:dyDescent="0.2">
      <c r="A203" s="25" t="s">
        <v>395</v>
      </c>
      <c r="B203" s="24">
        <v>0</v>
      </c>
      <c r="C203" s="24">
        <v>0</v>
      </c>
      <c r="D203" s="24">
        <v>0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</row>
    <row r="204" spans="1:13" x14ac:dyDescent="0.2">
      <c r="A204" s="25" t="s">
        <v>396</v>
      </c>
      <c r="B204" s="24">
        <v>1267</v>
      </c>
      <c r="C204" s="24">
        <v>2213</v>
      </c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</row>
    <row r="205" spans="1:13" x14ac:dyDescent="0.2">
      <c r="A205" s="25" t="s">
        <v>397</v>
      </c>
      <c r="B205" s="24">
        <v>85449</v>
      </c>
      <c r="C205" s="24">
        <v>12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</row>
    <row r="206" spans="1:13" x14ac:dyDescent="0.2">
      <c r="A206" s="25" t="s">
        <v>398</v>
      </c>
      <c r="B206" s="24">
        <v>0</v>
      </c>
      <c r="C206" s="24">
        <v>0</v>
      </c>
      <c r="D206" s="24">
        <v>0</v>
      </c>
      <c r="E206" s="24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</row>
    <row r="207" spans="1:13" x14ac:dyDescent="0.2">
      <c r="A207" s="25" t="s">
        <v>399</v>
      </c>
      <c r="B207" s="24">
        <v>0</v>
      </c>
      <c r="C207" s="24">
        <v>0</v>
      </c>
      <c r="D207" s="24">
        <v>0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</row>
    <row r="208" spans="1:13" x14ac:dyDescent="0.2">
      <c r="A208" s="25" t="s">
        <v>400</v>
      </c>
      <c r="B208" s="24">
        <v>0</v>
      </c>
      <c r="C208" s="24">
        <v>0</v>
      </c>
      <c r="D208" s="24">
        <v>0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</row>
    <row r="209" spans="1:13" x14ac:dyDescent="0.2">
      <c r="A209" s="25" t="s">
        <v>401</v>
      </c>
      <c r="B209" s="24">
        <v>9759997</v>
      </c>
      <c r="C209" s="24">
        <v>330780</v>
      </c>
      <c r="D209" s="24">
        <v>0</v>
      </c>
      <c r="E209" s="24">
        <v>0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</row>
    <row r="210" spans="1:13" x14ac:dyDescent="0.2">
      <c r="A210" s="25" t="s">
        <v>402</v>
      </c>
      <c r="B210" s="24">
        <v>3754637</v>
      </c>
      <c r="C210" s="24">
        <v>98257</v>
      </c>
      <c r="D210" s="24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</row>
    <row r="211" spans="1:13" x14ac:dyDescent="0.2">
      <c r="A211" s="25" t="s">
        <v>403</v>
      </c>
      <c r="B211" s="24">
        <v>0</v>
      </c>
      <c r="C211" s="24">
        <v>0</v>
      </c>
      <c r="D211" s="24">
        <v>0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</row>
    <row r="212" spans="1:13" x14ac:dyDescent="0.2">
      <c r="A212" s="25" t="s">
        <v>404</v>
      </c>
      <c r="B212" s="24">
        <v>1931437</v>
      </c>
      <c r="C212" s="24">
        <v>71715</v>
      </c>
      <c r="D212" s="24">
        <v>0</v>
      </c>
      <c r="E212" s="24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</row>
    <row r="213" spans="1:13" x14ac:dyDescent="0.2">
      <c r="A213" s="25" t="s">
        <v>405</v>
      </c>
      <c r="B213" s="24">
        <v>1823200</v>
      </c>
      <c r="C213" s="24">
        <v>26542</v>
      </c>
      <c r="D213" s="24">
        <v>0</v>
      </c>
      <c r="E213" s="24">
        <v>0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</row>
    <row r="214" spans="1:13" x14ac:dyDescent="0.2">
      <c r="A214" s="25" t="s">
        <v>406</v>
      </c>
      <c r="B214" s="24">
        <v>5641700</v>
      </c>
      <c r="C214" s="24">
        <v>191205</v>
      </c>
      <c r="D214" s="24">
        <v>0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</row>
    <row r="215" spans="1:13" x14ac:dyDescent="0.2">
      <c r="A215" s="25" t="s">
        <v>407</v>
      </c>
      <c r="B215" s="24">
        <v>4242617</v>
      </c>
      <c r="C215" s="24">
        <v>143788</v>
      </c>
      <c r="D215" s="24"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</row>
    <row r="216" spans="1:13" x14ac:dyDescent="0.2">
      <c r="A216" s="25" t="s">
        <v>408</v>
      </c>
      <c r="B216" s="24">
        <v>685906</v>
      </c>
      <c r="C216" s="24">
        <v>23246</v>
      </c>
      <c r="D216" s="24">
        <v>0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</row>
    <row r="217" spans="1:13" x14ac:dyDescent="0.2">
      <c r="A217" s="25" t="s">
        <v>409</v>
      </c>
      <c r="B217" s="24">
        <v>713177</v>
      </c>
      <c r="C217" s="24">
        <v>24171</v>
      </c>
      <c r="D217" s="24">
        <v>0</v>
      </c>
      <c r="E217" s="24">
        <v>0</v>
      </c>
      <c r="F217" s="24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</row>
    <row r="218" spans="1:13" x14ac:dyDescent="0.2">
      <c r="A218" s="25" t="s">
        <v>410</v>
      </c>
      <c r="B218" s="24">
        <v>307836</v>
      </c>
      <c r="C218" s="24">
        <v>10433</v>
      </c>
      <c r="D218" s="24">
        <v>0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</row>
    <row r="219" spans="1:13" x14ac:dyDescent="0.2">
      <c r="A219" s="25" t="s">
        <v>411</v>
      </c>
      <c r="B219" s="24">
        <v>0</v>
      </c>
      <c r="C219" s="24">
        <v>0</v>
      </c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</row>
    <row r="220" spans="1:13" x14ac:dyDescent="0.2">
      <c r="A220" s="25" t="s">
        <v>412</v>
      </c>
      <c r="B220" s="24">
        <v>28463</v>
      </c>
      <c r="C220" s="24">
        <v>965</v>
      </c>
      <c r="D220" s="24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</row>
    <row r="221" spans="1:13" x14ac:dyDescent="0.2">
      <c r="A221" s="25" t="s">
        <v>413</v>
      </c>
      <c r="B221" s="24">
        <v>3758</v>
      </c>
      <c r="C221" s="24">
        <v>0</v>
      </c>
      <c r="D221" s="24">
        <v>0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</row>
    <row r="222" spans="1:13" x14ac:dyDescent="0.2">
      <c r="A222" s="25" t="s">
        <v>414</v>
      </c>
      <c r="B222" s="24">
        <v>4504</v>
      </c>
      <c r="C222" s="24">
        <v>0</v>
      </c>
      <c r="D222" s="24">
        <v>0</v>
      </c>
      <c r="E222" s="24">
        <v>0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</row>
    <row r="223" spans="1:13" x14ac:dyDescent="0.2">
      <c r="A223" s="25" t="s">
        <v>415</v>
      </c>
      <c r="B223" s="24">
        <v>8564</v>
      </c>
      <c r="C223" s="24">
        <v>0</v>
      </c>
      <c r="D223" s="24">
        <v>0</v>
      </c>
      <c r="E223" s="24">
        <v>0</v>
      </c>
      <c r="F223" s="24">
        <v>0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0</v>
      </c>
    </row>
    <row r="224" spans="1:13" x14ac:dyDescent="0.2">
      <c r="A224" s="25" t="s">
        <v>416</v>
      </c>
      <c r="B224" s="24">
        <v>0</v>
      </c>
      <c r="C224" s="24">
        <v>0</v>
      </c>
      <c r="D224" s="24">
        <v>0</v>
      </c>
      <c r="E224" s="24">
        <v>0</v>
      </c>
      <c r="F224" s="24">
        <v>0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24">
        <v>0</v>
      </c>
    </row>
    <row r="225" spans="1:13" x14ac:dyDescent="0.2">
      <c r="A225" s="25" t="s">
        <v>417</v>
      </c>
      <c r="B225" s="24">
        <v>8564</v>
      </c>
      <c r="C225" s="24">
        <v>0</v>
      </c>
      <c r="D225" s="24">
        <v>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</row>
    <row r="226" spans="1:13" x14ac:dyDescent="0.2">
      <c r="A226" s="25" t="s">
        <v>418</v>
      </c>
      <c r="B226" s="24">
        <v>9749462</v>
      </c>
      <c r="C226" s="24">
        <v>300860</v>
      </c>
      <c r="D226" s="24">
        <v>0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</row>
    <row r="227" spans="1:13" x14ac:dyDescent="0.2">
      <c r="A227" s="25" t="s">
        <v>419</v>
      </c>
      <c r="B227" s="24">
        <v>10535</v>
      </c>
      <c r="C227" s="24">
        <v>29920</v>
      </c>
      <c r="D227" s="24">
        <v>0</v>
      </c>
      <c r="E227" s="24">
        <v>0</v>
      </c>
      <c r="F227" s="24">
        <v>0</v>
      </c>
      <c r="G227" s="24">
        <v>0</v>
      </c>
      <c r="H227" s="24">
        <v>0</v>
      </c>
      <c r="I227" s="24">
        <v>0</v>
      </c>
      <c r="J227" s="24">
        <v>0</v>
      </c>
      <c r="K227" s="24">
        <v>0</v>
      </c>
      <c r="L227" s="24">
        <v>0</v>
      </c>
      <c r="M227" s="24">
        <v>0</v>
      </c>
    </row>
    <row r="228" spans="1:13" x14ac:dyDescent="0.2">
      <c r="A228" s="25" t="s">
        <v>420</v>
      </c>
      <c r="B228" s="24">
        <v>0</v>
      </c>
      <c r="C228" s="24">
        <v>0</v>
      </c>
      <c r="D228" s="24">
        <v>0</v>
      </c>
      <c r="E228" s="24">
        <v>0</v>
      </c>
      <c r="F228" s="24">
        <v>0</v>
      </c>
      <c r="G228" s="24">
        <v>0</v>
      </c>
      <c r="H228" s="24">
        <v>0</v>
      </c>
      <c r="I228" s="24">
        <v>0</v>
      </c>
      <c r="J228" s="24">
        <v>0</v>
      </c>
      <c r="K228" s="24">
        <v>0</v>
      </c>
      <c r="L228" s="24">
        <v>0</v>
      </c>
      <c r="M228" s="24">
        <v>0</v>
      </c>
    </row>
    <row r="229" spans="1:13" x14ac:dyDescent="0.2">
      <c r="A229" s="25" t="s">
        <v>421</v>
      </c>
      <c r="B229" s="24">
        <v>0</v>
      </c>
      <c r="C229" s="24">
        <v>0</v>
      </c>
      <c r="D229" s="24">
        <v>0</v>
      </c>
      <c r="E229" s="24">
        <v>0</v>
      </c>
      <c r="F229" s="24">
        <v>0</v>
      </c>
      <c r="G229" s="24"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24">
        <v>0</v>
      </c>
    </row>
    <row r="230" spans="1:13" x14ac:dyDescent="0.2">
      <c r="A230" s="25" t="s">
        <v>422</v>
      </c>
      <c r="B230" s="24">
        <v>10535</v>
      </c>
      <c r="C230" s="24">
        <v>29920</v>
      </c>
      <c r="D230" s="24">
        <v>0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</row>
    <row r="231" spans="1:13" x14ac:dyDescent="0.2">
      <c r="A231" s="25" t="s">
        <v>423</v>
      </c>
      <c r="B231" s="24">
        <v>0</v>
      </c>
      <c r="C231" s="24">
        <v>0</v>
      </c>
      <c r="D231" s="24">
        <v>0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24">
        <v>0</v>
      </c>
    </row>
    <row r="232" spans="1:13" x14ac:dyDescent="0.2">
      <c r="A232" s="25" t="s">
        <v>424</v>
      </c>
      <c r="B232" s="24">
        <v>0</v>
      </c>
      <c r="C232" s="24">
        <v>0</v>
      </c>
      <c r="D232" s="24">
        <v>0</v>
      </c>
      <c r="E232" s="24">
        <v>0</v>
      </c>
      <c r="F232" s="24">
        <v>0</v>
      </c>
      <c r="G232" s="24"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0</v>
      </c>
      <c r="M232" s="24">
        <v>0</v>
      </c>
    </row>
    <row r="233" spans="1:13" x14ac:dyDescent="0.2">
      <c r="A233" s="25" t="s">
        <v>425</v>
      </c>
      <c r="B233" s="24">
        <v>10137956</v>
      </c>
      <c r="C233" s="24">
        <v>6345634</v>
      </c>
      <c r="D233" s="24">
        <v>394230</v>
      </c>
      <c r="E233" s="24">
        <v>0</v>
      </c>
      <c r="F233" s="24">
        <v>68624</v>
      </c>
      <c r="G233" s="24">
        <v>68624</v>
      </c>
      <c r="H233" s="24">
        <v>632438</v>
      </c>
      <c r="I233" s="24">
        <v>3554114</v>
      </c>
      <c r="J233" s="24">
        <v>0</v>
      </c>
      <c r="K233" s="24">
        <v>0</v>
      </c>
      <c r="L233" s="24">
        <v>0</v>
      </c>
      <c r="M233" s="24">
        <v>0</v>
      </c>
    </row>
    <row r="234" spans="1:13" x14ac:dyDescent="0.2">
      <c r="A234" s="25" t="s">
        <v>426</v>
      </c>
      <c r="B234" s="24">
        <v>0</v>
      </c>
      <c r="C234" s="24">
        <v>0</v>
      </c>
      <c r="D234" s="24">
        <v>0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</row>
    <row r="235" spans="1:13" x14ac:dyDescent="0.2">
      <c r="A235" s="25" t="s">
        <v>427</v>
      </c>
      <c r="B235" s="24">
        <v>35045</v>
      </c>
      <c r="C235" s="24">
        <v>10238</v>
      </c>
      <c r="D235" s="24">
        <v>35982</v>
      </c>
      <c r="E235" s="24">
        <v>0</v>
      </c>
      <c r="F235" s="24">
        <v>0</v>
      </c>
      <c r="G235" s="24">
        <v>0</v>
      </c>
      <c r="H235" s="24">
        <v>8286</v>
      </c>
      <c r="I235" s="24">
        <v>52503</v>
      </c>
      <c r="J235" s="24">
        <v>0</v>
      </c>
      <c r="K235" s="24">
        <v>0</v>
      </c>
      <c r="L235" s="24">
        <v>0</v>
      </c>
      <c r="M235" s="24">
        <v>0</v>
      </c>
    </row>
    <row r="236" spans="1:13" x14ac:dyDescent="0.2">
      <c r="A236" s="25" t="s">
        <v>428</v>
      </c>
      <c r="B236" s="24">
        <v>0</v>
      </c>
      <c r="C236" s="24">
        <v>0</v>
      </c>
      <c r="D236" s="24">
        <v>0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</row>
    <row r="237" spans="1:13" x14ac:dyDescent="0.2">
      <c r="A237" s="25" t="s">
        <v>429</v>
      </c>
      <c r="B237" s="24">
        <v>133103</v>
      </c>
      <c r="C237" s="24">
        <v>0</v>
      </c>
      <c r="D237" s="24">
        <v>0</v>
      </c>
      <c r="E237" s="24">
        <v>0</v>
      </c>
      <c r="F237" s="24">
        <v>0</v>
      </c>
      <c r="G237" s="24">
        <v>0</v>
      </c>
      <c r="H237" s="24">
        <v>0</v>
      </c>
      <c r="I237" s="24">
        <v>133103</v>
      </c>
      <c r="J237" s="24">
        <v>0</v>
      </c>
      <c r="K237" s="24">
        <v>0</v>
      </c>
      <c r="L237" s="24">
        <v>0</v>
      </c>
      <c r="M237" s="24">
        <v>0</v>
      </c>
    </row>
    <row r="238" spans="1:13" x14ac:dyDescent="0.2">
      <c r="A238" s="25" t="s">
        <v>430</v>
      </c>
      <c r="B238" s="24">
        <v>4962442</v>
      </c>
      <c r="C238" s="24">
        <v>2953028</v>
      </c>
      <c r="D238" s="24">
        <v>188789</v>
      </c>
      <c r="E238" s="24">
        <v>0</v>
      </c>
      <c r="F238" s="24">
        <v>0</v>
      </c>
      <c r="G238" s="24">
        <v>0</v>
      </c>
      <c r="H238" s="24">
        <v>106252</v>
      </c>
      <c r="I238" s="24">
        <v>2091951</v>
      </c>
      <c r="J238" s="24">
        <v>0</v>
      </c>
      <c r="K238" s="24">
        <v>0</v>
      </c>
      <c r="L238" s="24">
        <v>0</v>
      </c>
      <c r="M238" s="24">
        <v>0</v>
      </c>
    </row>
    <row r="239" spans="1:13" x14ac:dyDescent="0.2">
      <c r="A239" s="25" t="s">
        <v>431</v>
      </c>
      <c r="B239" s="24">
        <v>5007347</v>
      </c>
      <c r="C239" s="24">
        <v>3382368</v>
      </c>
      <c r="D239" s="24">
        <v>169459</v>
      </c>
      <c r="E239" s="24">
        <v>0</v>
      </c>
      <c r="F239" s="24">
        <v>68624</v>
      </c>
      <c r="G239" s="24">
        <v>68624</v>
      </c>
      <c r="H239" s="24">
        <v>517900</v>
      </c>
      <c r="I239" s="24">
        <v>1276538</v>
      </c>
      <c r="J239" s="24">
        <v>0</v>
      </c>
      <c r="K239" s="24">
        <v>0</v>
      </c>
      <c r="L239" s="24">
        <v>0</v>
      </c>
      <c r="M239" s="24">
        <v>0</v>
      </c>
    </row>
    <row r="240" spans="1:13" x14ac:dyDescent="0.2">
      <c r="A240" s="25" t="s">
        <v>432</v>
      </c>
      <c r="B240" s="24">
        <v>19</v>
      </c>
      <c r="C240" s="24">
        <v>0</v>
      </c>
      <c r="D240" s="24">
        <v>0</v>
      </c>
      <c r="E240" s="24">
        <v>0</v>
      </c>
      <c r="F240" s="24">
        <v>0</v>
      </c>
      <c r="G240" s="24">
        <v>0</v>
      </c>
      <c r="H240" s="24">
        <v>0</v>
      </c>
      <c r="I240" s="24">
        <v>19</v>
      </c>
      <c r="J240" s="24">
        <v>0</v>
      </c>
      <c r="K240" s="24">
        <v>0</v>
      </c>
      <c r="L240" s="24">
        <v>0</v>
      </c>
      <c r="M240" s="24">
        <v>0</v>
      </c>
    </row>
    <row r="241" spans="1:13" x14ac:dyDescent="0.2">
      <c r="A241" s="25" t="s">
        <v>433</v>
      </c>
      <c r="B241" s="24">
        <v>0</v>
      </c>
      <c r="C241" s="24">
        <v>0</v>
      </c>
      <c r="D241" s="24">
        <v>0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</row>
    <row r="242" spans="1:13" x14ac:dyDescent="0.2">
      <c r="A242" s="25" t="s">
        <v>434</v>
      </c>
      <c r="B242" s="24">
        <v>0</v>
      </c>
      <c r="C242" s="24">
        <v>0</v>
      </c>
      <c r="D242" s="24">
        <v>0</v>
      </c>
      <c r="E242" s="24">
        <v>0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</row>
    <row r="243" spans="1:13" x14ac:dyDescent="0.2">
      <c r="A243" s="25" t="s">
        <v>435</v>
      </c>
      <c r="B243" s="24">
        <v>0</v>
      </c>
      <c r="C243" s="24">
        <v>0</v>
      </c>
      <c r="D243" s="24">
        <v>0</v>
      </c>
      <c r="E243" s="24">
        <v>0</v>
      </c>
      <c r="F243" s="24">
        <v>0</v>
      </c>
      <c r="G243" s="24"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24">
        <v>0</v>
      </c>
    </row>
    <row r="244" spans="1:13" x14ac:dyDescent="0.2">
      <c r="A244" s="25" t="s">
        <v>436</v>
      </c>
      <c r="B244" s="24">
        <v>0</v>
      </c>
      <c r="C244" s="24">
        <v>0</v>
      </c>
      <c r="D244" s="24">
        <v>0</v>
      </c>
      <c r="E244" s="24">
        <v>0</v>
      </c>
      <c r="F244" s="24">
        <v>0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</row>
    <row r="245" spans="1:13" x14ac:dyDescent="0.2">
      <c r="A245" s="25" t="s">
        <v>437</v>
      </c>
      <c r="B245" s="24">
        <v>0</v>
      </c>
      <c r="C245" s="24">
        <v>0</v>
      </c>
      <c r="D245" s="24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</row>
    <row r="246" spans="1:13" x14ac:dyDescent="0.2">
      <c r="A246" s="25" t="s">
        <v>438</v>
      </c>
      <c r="B246" s="24">
        <v>0</v>
      </c>
      <c r="C246" s="24">
        <v>0</v>
      </c>
      <c r="D246" s="24">
        <v>0</v>
      </c>
      <c r="E246" s="24">
        <v>0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</row>
    <row r="247" spans="1:13" x14ac:dyDescent="0.2">
      <c r="A247" s="25" t="s">
        <v>439</v>
      </c>
      <c r="B247" s="24">
        <v>0</v>
      </c>
      <c r="C247" s="24">
        <v>0</v>
      </c>
      <c r="D247" s="24">
        <v>0</v>
      </c>
      <c r="E247" s="24">
        <v>0</v>
      </c>
      <c r="F247" s="24">
        <v>0</v>
      </c>
      <c r="G247" s="24">
        <v>0</v>
      </c>
      <c r="H247" s="24">
        <v>0</v>
      </c>
      <c r="I247" s="24">
        <v>0</v>
      </c>
      <c r="J247" s="24">
        <v>0</v>
      </c>
      <c r="K247" s="24">
        <v>0</v>
      </c>
      <c r="L247" s="24">
        <v>0</v>
      </c>
      <c r="M247" s="24">
        <v>0</v>
      </c>
    </row>
    <row r="248" spans="1:13" x14ac:dyDescent="0.2">
      <c r="A248" s="25" t="s">
        <v>440</v>
      </c>
      <c r="B248" s="24">
        <v>0</v>
      </c>
      <c r="C248" s="24">
        <v>0</v>
      </c>
      <c r="D248" s="24">
        <v>0</v>
      </c>
      <c r="E248" s="24">
        <v>0</v>
      </c>
      <c r="F248" s="24">
        <v>0</v>
      </c>
      <c r="G248" s="24"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0</v>
      </c>
    </row>
    <row r="249" spans="1:13" x14ac:dyDescent="0.2">
      <c r="A249" s="25" t="s">
        <v>441</v>
      </c>
      <c r="B249" s="24">
        <v>177972</v>
      </c>
      <c r="C249" s="24">
        <v>130859</v>
      </c>
      <c r="D249" s="24">
        <v>0</v>
      </c>
      <c r="E249" s="24">
        <v>0</v>
      </c>
      <c r="F249" s="24">
        <v>0</v>
      </c>
      <c r="G249" s="24">
        <v>0</v>
      </c>
      <c r="H249" s="24">
        <v>12115</v>
      </c>
      <c r="I249" s="24">
        <v>34998</v>
      </c>
      <c r="J249" s="24">
        <v>0</v>
      </c>
      <c r="K249" s="24">
        <v>0</v>
      </c>
      <c r="L249" s="24">
        <v>0</v>
      </c>
      <c r="M249" s="24">
        <v>0</v>
      </c>
    </row>
    <row r="250" spans="1:13" x14ac:dyDescent="0.2">
      <c r="A250" s="25" t="s">
        <v>442</v>
      </c>
      <c r="B250" s="24">
        <v>0</v>
      </c>
      <c r="C250" s="24">
        <v>0</v>
      </c>
      <c r="D250" s="24">
        <v>0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  <c r="M250" s="24">
        <v>0</v>
      </c>
    </row>
    <row r="251" spans="1:13" x14ac:dyDescent="0.2">
      <c r="A251" s="25" t="s">
        <v>443</v>
      </c>
      <c r="B251" s="24">
        <v>0</v>
      </c>
      <c r="C251" s="24">
        <v>0</v>
      </c>
      <c r="D251" s="24">
        <v>0</v>
      </c>
      <c r="E251" s="24">
        <v>0</v>
      </c>
      <c r="F251" s="24">
        <v>0</v>
      </c>
      <c r="G251" s="24"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24">
        <v>0</v>
      </c>
    </row>
    <row r="252" spans="1:13" x14ac:dyDescent="0.2">
      <c r="A252" s="25" t="s">
        <v>444</v>
      </c>
      <c r="B252" s="24">
        <v>0</v>
      </c>
      <c r="C252" s="24">
        <v>0</v>
      </c>
      <c r="D252" s="24">
        <v>0</v>
      </c>
      <c r="E252" s="24">
        <v>0</v>
      </c>
      <c r="F252" s="24">
        <v>0</v>
      </c>
      <c r="G252" s="24"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24">
        <v>0</v>
      </c>
    </row>
    <row r="253" spans="1:13" x14ac:dyDescent="0.2">
      <c r="A253" s="25" t="s">
        <v>445</v>
      </c>
      <c r="B253" s="24">
        <v>0</v>
      </c>
      <c r="C253" s="24">
        <v>0</v>
      </c>
      <c r="D253" s="24">
        <v>0</v>
      </c>
      <c r="E253" s="24">
        <v>0</v>
      </c>
      <c r="F253" s="24">
        <v>0</v>
      </c>
      <c r="G253" s="24"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24">
        <v>0</v>
      </c>
    </row>
    <row r="254" spans="1:13" x14ac:dyDescent="0.2">
      <c r="A254" s="25" t="s">
        <v>446</v>
      </c>
      <c r="B254" s="24">
        <v>0</v>
      </c>
      <c r="C254" s="24">
        <v>0</v>
      </c>
      <c r="D254" s="24">
        <v>0</v>
      </c>
      <c r="E254" s="24">
        <v>0</v>
      </c>
      <c r="F254" s="24">
        <v>0</v>
      </c>
      <c r="G254" s="24">
        <v>0</v>
      </c>
      <c r="H254" s="24">
        <v>0</v>
      </c>
      <c r="I254" s="24">
        <v>0</v>
      </c>
      <c r="J254" s="24">
        <v>0</v>
      </c>
      <c r="K254" s="24">
        <v>0</v>
      </c>
      <c r="L254" s="24">
        <v>0</v>
      </c>
      <c r="M254" s="24">
        <v>0</v>
      </c>
    </row>
    <row r="255" spans="1:13" x14ac:dyDescent="0.2">
      <c r="A255" s="25" t="s">
        <v>447</v>
      </c>
      <c r="B255" s="24">
        <v>177972</v>
      </c>
      <c r="C255" s="24">
        <v>130859</v>
      </c>
      <c r="D255" s="24">
        <v>0</v>
      </c>
      <c r="E255" s="24">
        <v>0</v>
      </c>
      <c r="F255" s="24">
        <v>0</v>
      </c>
      <c r="G255" s="24">
        <v>0</v>
      </c>
      <c r="H255" s="24">
        <v>12115</v>
      </c>
      <c r="I255" s="24">
        <v>34998</v>
      </c>
      <c r="J255" s="24">
        <v>0</v>
      </c>
      <c r="K255" s="24">
        <v>0</v>
      </c>
      <c r="L255" s="24">
        <v>0</v>
      </c>
      <c r="M255" s="24">
        <v>0</v>
      </c>
    </row>
    <row r="256" spans="1:13" x14ac:dyDescent="0.2">
      <c r="A256" s="25" t="s">
        <v>448</v>
      </c>
      <c r="B256" s="24">
        <v>0</v>
      </c>
      <c r="C256" s="24">
        <v>0</v>
      </c>
      <c r="D256" s="24">
        <v>0</v>
      </c>
      <c r="E256" s="24">
        <v>0</v>
      </c>
      <c r="F256" s="24">
        <v>0</v>
      </c>
      <c r="G256" s="24"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24">
        <v>0</v>
      </c>
    </row>
    <row r="257" spans="1:13" x14ac:dyDescent="0.2">
      <c r="A257" s="25" t="s">
        <v>449</v>
      </c>
      <c r="B257" s="24">
        <v>20823</v>
      </c>
      <c r="C257" s="24">
        <v>0</v>
      </c>
      <c r="D257" s="24">
        <v>0</v>
      </c>
      <c r="E257" s="24">
        <v>0</v>
      </c>
      <c r="F257" s="24">
        <v>0</v>
      </c>
      <c r="G257" s="24">
        <v>0</v>
      </c>
      <c r="H257" s="24">
        <v>20823</v>
      </c>
      <c r="I257" s="24">
        <v>0</v>
      </c>
      <c r="J257" s="24">
        <v>20823</v>
      </c>
      <c r="K257" s="24">
        <v>0</v>
      </c>
      <c r="L257" s="24">
        <v>0</v>
      </c>
      <c r="M257" s="24">
        <v>0</v>
      </c>
    </row>
    <row r="258" spans="1:13" x14ac:dyDescent="0.2">
      <c r="A258" s="25" t="s">
        <v>450</v>
      </c>
      <c r="B258" s="24">
        <v>20823</v>
      </c>
      <c r="C258" s="24">
        <v>0</v>
      </c>
      <c r="D258" s="24">
        <v>0</v>
      </c>
      <c r="E258" s="24">
        <v>0</v>
      </c>
      <c r="F258" s="24">
        <v>0</v>
      </c>
      <c r="G258" s="24">
        <v>0</v>
      </c>
      <c r="H258" s="24">
        <v>20823</v>
      </c>
      <c r="I258" s="24">
        <v>0</v>
      </c>
      <c r="J258" s="24">
        <v>20823</v>
      </c>
      <c r="K258" s="24">
        <v>0</v>
      </c>
      <c r="L258" s="24">
        <v>0</v>
      </c>
      <c r="M258" s="24">
        <v>0</v>
      </c>
    </row>
    <row r="259" spans="1:13" x14ac:dyDescent="0.2">
      <c r="A259" s="25" t="s">
        <v>451</v>
      </c>
      <c r="B259" s="24">
        <v>20823</v>
      </c>
      <c r="C259" s="24">
        <v>0</v>
      </c>
      <c r="D259" s="24">
        <v>0</v>
      </c>
      <c r="E259" s="24">
        <v>0</v>
      </c>
      <c r="F259" s="24">
        <v>0</v>
      </c>
      <c r="G259" s="24">
        <v>0</v>
      </c>
      <c r="H259" s="24">
        <v>20823</v>
      </c>
      <c r="I259" s="24">
        <v>0</v>
      </c>
      <c r="J259" s="24">
        <v>20823</v>
      </c>
      <c r="K259" s="24">
        <v>0</v>
      </c>
      <c r="L259" s="24">
        <v>0</v>
      </c>
      <c r="M259" s="24">
        <v>0</v>
      </c>
    </row>
    <row r="260" spans="1:13" x14ac:dyDescent="0.2">
      <c r="A260" s="25" t="s">
        <v>452</v>
      </c>
      <c r="B260" s="24">
        <v>0</v>
      </c>
      <c r="C260" s="24">
        <v>0</v>
      </c>
      <c r="D260" s="24">
        <v>0</v>
      </c>
      <c r="E260" s="24">
        <v>0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24">
        <v>0</v>
      </c>
    </row>
    <row r="261" spans="1:13" x14ac:dyDescent="0.2">
      <c r="A261" s="25" t="s">
        <v>453</v>
      </c>
      <c r="B261" s="24">
        <v>0</v>
      </c>
      <c r="C261" s="24">
        <v>0</v>
      </c>
      <c r="D261" s="24">
        <v>0</v>
      </c>
      <c r="E261" s="24">
        <v>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24">
        <v>0</v>
      </c>
    </row>
    <row r="262" spans="1:13" x14ac:dyDescent="0.2">
      <c r="A262" s="25" t="s">
        <v>454</v>
      </c>
      <c r="B262" s="24">
        <v>0</v>
      </c>
      <c r="C262" s="24">
        <v>0</v>
      </c>
      <c r="D262" s="24">
        <v>0</v>
      </c>
      <c r="E262" s="24">
        <v>0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>
        <v>0</v>
      </c>
      <c r="L262" s="24">
        <v>0</v>
      </c>
      <c r="M262" s="24">
        <v>0</v>
      </c>
    </row>
    <row r="263" spans="1:13" x14ac:dyDescent="0.2">
      <c r="A263" s="25" t="s">
        <v>455</v>
      </c>
      <c r="B263" s="24">
        <v>0</v>
      </c>
      <c r="C263" s="24">
        <v>0</v>
      </c>
      <c r="D263" s="24">
        <v>0</v>
      </c>
      <c r="E263" s="24">
        <v>0</v>
      </c>
      <c r="F263" s="24">
        <v>0</v>
      </c>
      <c r="G263" s="24"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24">
        <v>0</v>
      </c>
    </row>
    <row r="264" spans="1:13" x14ac:dyDescent="0.2">
      <c r="A264" s="25" t="s">
        <v>456</v>
      </c>
      <c r="B264" s="24">
        <v>0</v>
      </c>
      <c r="C264" s="24">
        <v>0</v>
      </c>
      <c r="D264" s="24">
        <v>0</v>
      </c>
      <c r="E264" s="24">
        <v>0</v>
      </c>
      <c r="F264" s="24">
        <v>0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</row>
    <row r="265" spans="1:13" x14ac:dyDescent="0.2">
      <c r="A265" s="25" t="s">
        <v>457</v>
      </c>
      <c r="B265" s="24">
        <v>0</v>
      </c>
      <c r="C265" s="24">
        <v>0</v>
      </c>
      <c r="D265" s="24">
        <v>0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24">
        <v>0</v>
      </c>
    </row>
    <row r="266" spans="1:13" x14ac:dyDescent="0.2">
      <c r="A266" s="25" t="s">
        <v>458</v>
      </c>
      <c r="B266" s="24">
        <v>0</v>
      </c>
      <c r="C266" s="24">
        <v>0</v>
      </c>
      <c r="D266" s="24">
        <v>0</v>
      </c>
      <c r="E266" s="24">
        <v>0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  <c r="M266" s="24">
        <v>0</v>
      </c>
    </row>
    <row r="267" spans="1:13" x14ac:dyDescent="0.2">
      <c r="A267" s="25" t="s">
        <v>459</v>
      </c>
      <c r="B267" s="24">
        <v>0</v>
      </c>
      <c r="C267" s="24">
        <v>0</v>
      </c>
      <c r="D267" s="24">
        <v>0</v>
      </c>
      <c r="E267" s="24">
        <v>0</v>
      </c>
      <c r="F267" s="24">
        <v>0</v>
      </c>
      <c r="G267" s="24">
        <v>0</v>
      </c>
      <c r="H267" s="24">
        <v>0</v>
      </c>
      <c r="I267" s="24">
        <v>0</v>
      </c>
      <c r="J267" s="24">
        <v>0</v>
      </c>
      <c r="K267" s="24">
        <v>0</v>
      </c>
      <c r="L267" s="24">
        <v>0</v>
      </c>
      <c r="M267" s="24">
        <v>0</v>
      </c>
    </row>
    <row r="268" spans="1:13" x14ac:dyDescent="0.2">
      <c r="A268" s="25" t="s">
        <v>460</v>
      </c>
      <c r="B268" s="24">
        <v>0</v>
      </c>
      <c r="C268" s="24">
        <v>0</v>
      </c>
      <c r="D268" s="24">
        <v>0</v>
      </c>
      <c r="E268" s="24">
        <v>0</v>
      </c>
      <c r="F268" s="24">
        <v>0</v>
      </c>
      <c r="G268" s="24"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0</v>
      </c>
      <c r="M268" s="24">
        <v>0</v>
      </c>
    </row>
    <row r="269" spans="1:13" x14ac:dyDescent="0.2">
      <c r="A269" s="25" t="s">
        <v>461</v>
      </c>
      <c r="B269" s="24">
        <v>0</v>
      </c>
      <c r="C269" s="24">
        <v>0</v>
      </c>
      <c r="D269" s="24">
        <v>0</v>
      </c>
      <c r="E269" s="24">
        <v>0</v>
      </c>
      <c r="F269" s="24">
        <v>0</v>
      </c>
      <c r="G269" s="24">
        <v>0</v>
      </c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24">
        <v>0</v>
      </c>
    </row>
    <row r="270" spans="1:13" x14ac:dyDescent="0.2">
      <c r="A270" s="25" t="s">
        <v>462</v>
      </c>
      <c r="B270" s="24">
        <v>0</v>
      </c>
      <c r="C270" s="24">
        <v>0</v>
      </c>
      <c r="D270" s="24">
        <v>0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  <c r="M270" s="24">
        <v>0</v>
      </c>
    </row>
    <row r="271" spans="1:13" x14ac:dyDescent="0.2">
      <c r="A271" s="25" t="s">
        <v>463</v>
      </c>
      <c r="B271" s="24">
        <v>0</v>
      </c>
      <c r="C271" s="24">
        <v>0</v>
      </c>
      <c r="D271" s="24">
        <v>0</v>
      </c>
      <c r="E271" s="24">
        <v>0</v>
      </c>
      <c r="F271" s="24">
        <v>0</v>
      </c>
      <c r="G271" s="24">
        <v>0</v>
      </c>
      <c r="H271" s="24">
        <v>0</v>
      </c>
      <c r="I271" s="24">
        <v>0</v>
      </c>
      <c r="J271" s="24">
        <v>0</v>
      </c>
      <c r="K271" s="24">
        <v>0</v>
      </c>
      <c r="L271" s="24">
        <v>0</v>
      </c>
      <c r="M271" s="24">
        <v>0</v>
      </c>
    </row>
    <row r="272" spans="1:13" x14ac:dyDescent="0.2">
      <c r="A272" s="25" t="s">
        <v>464</v>
      </c>
      <c r="B272" s="24">
        <v>0</v>
      </c>
      <c r="C272" s="24">
        <v>0</v>
      </c>
      <c r="D272" s="24">
        <v>0</v>
      </c>
      <c r="E272" s="24">
        <v>0</v>
      </c>
      <c r="F272" s="24">
        <v>0</v>
      </c>
      <c r="G272" s="24">
        <v>0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24">
        <v>0</v>
      </c>
    </row>
    <row r="273" spans="1:13" x14ac:dyDescent="0.2">
      <c r="A273" s="25" t="s">
        <v>465</v>
      </c>
      <c r="B273" s="24">
        <v>0</v>
      </c>
      <c r="C273" s="24">
        <v>0</v>
      </c>
      <c r="D273" s="24">
        <v>0</v>
      </c>
      <c r="E273" s="24">
        <v>0</v>
      </c>
      <c r="F273" s="24">
        <v>0</v>
      </c>
      <c r="G273" s="24"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0</v>
      </c>
    </row>
    <row r="274" spans="1:13" x14ac:dyDescent="0.2">
      <c r="A274" s="25" t="s">
        <v>466</v>
      </c>
      <c r="B274" s="24">
        <v>0</v>
      </c>
      <c r="C274" s="24">
        <v>0</v>
      </c>
      <c r="D274" s="24">
        <v>0</v>
      </c>
      <c r="E274" s="24">
        <v>0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24">
        <v>0</v>
      </c>
      <c r="L274" s="24">
        <v>0</v>
      </c>
      <c r="M274" s="24">
        <v>0</v>
      </c>
    </row>
    <row r="275" spans="1:13" x14ac:dyDescent="0.2">
      <c r="A275" s="25" t="s">
        <v>467</v>
      </c>
      <c r="B275" s="24">
        <v>0</v>
      </c>
      <c r="C275" s="24">
        <v>0</v>
      </c>
      <c r="D275" s="24">
        <v>0</v>
      </c>
      <c r="E275" s="24">
        <v>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4">
        <v>0</v>
      </c>
      <c r="L275" s="24">
        <v>0</v>
      </c>
      <c r="M275" s="24">
        <v>0</v>
      </c>
    </row>
    <row r="276" spans="1:13" x14ac:dyDescent="0.2">
      <c r="A276" s="25" t="s">
        <v>468</v>
      </c>
      <c r="B276" s="24">
        <v>0</v>
      </c>
      <c r="C276" s="24">
        <v>0</v>
      </c>
      <c r="D276" s="24">
        <v>0</v>
      </c>
      <c r="E276" s="24">
        <v>0</v>
      </c>
      <c r="F276" s="24">
        <v>0</v>
      </c>
      <c r="G276" s="24">
        <v>0</v>
      </c>
      <c r="H276" s="24">
        <v>0</v>
      </c>
      <c r="I276" s="24">
        <v>0</v>
      </c>
      <c r="J276" s="24">
        <v>0</v>
      </c>
      <c r="K276" s="24">
        <v>0</v>
      </c>
      <c r="L276" s="24">
        <v>0</v>
      </c>
      <c r="M276" s="24">
        <v>0</v>
      </c>
    </row>
    <row r="277" spans="1:13" x14ac:dyDescent="0.2">
      <c r="A277" s="25" t="s">
        <v>469</v>
      </c>
      <c r="B277" s="24">
        <v>0</v>
      </c>
      <c r="C277" s="24">
        <v>0</v>
      </c>
      <c r="D277" s="24">
        <v>0</v>
      </c>
      <c r="E277" s="24">
        <v>0</v>
      </c>
      <c r="F277" s="24">
        <v>0</v>
      </c>
      <c r="G277" s="24">
        <v>0</v>
      </c>
      <c r="H277" s="24">
        <v>0</v>
      </c>
      <c r="I277" s="24">
        <v>0</v>
      </c>
      <c r="J277" s="24">
        <v>0</v>
      </c>
      <c r="K277" s="24">
        <v>0</v>
      </c>
      <c r="L277" s="24">
        <v>0</v>
      </c>
      <c r="M277" s="24">
        <v>0</v>
      </c>
    </row>
    <row r="278" spans="1:13" x14ac:dyDescent="0.2">
      <c r="A278" s="25" t="s">
        <v>470</v>
      </c>
      <c r="B278" s="24">
        <v>0</v>
      </c>
      <c r="C278" s="24">
        <v>0</v>
      </c>
      <c r="D278" s="24">
        <v>0</v>
      </c>
      <c r="E278" s="24">
        <v>0</v>
      </c>
      <c r="F278" s="24">
        <v>0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  <c r="M278" s="24">
        <v>0</v>
      </c>
    </row>
    <row r="279" spans="1:13" x14ac:dyDescent="0.2">
      <c r="A279" s="25" t="s">
        <v>471</v>
      </c>
      <c r="B279" s="24">
        <v>0</v>
      </c>
      <c r="C279" s="24">
        <v>0</v>
      </c>
      <c r="D279" s="24">
        <v>0</v>
      </c>
      <c r="E279" s="24">
        <v>0</v>
      </c>
      <c r="F279" s="24">
        <v>0</v>
      </c>
      <c r="G279" s="24"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24">
        <v>0</v>
      </c>
    </row>
    <row r="280" spans="1:13" x14ac:dyDescent="0.2">
      <c r="A280" s="25" t="s">
        <v>472</v>
      </c>
      <c r="B280" s="24">
        <v>0</v>
      </c>
      <c r="C280" s="24">
        <v>0</v>
      </c>
      <c r="D280" s="24">
        <v>0</v>
      </c>
      <c r="E280" s="24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24">
        <v>0</v>
      </c>
    </row>
    <row r="281" spans="1:13" x14ac:dyDescent="0.2">
      <c r="A281" s="25" t="s">
        <v>473</v>
      </c>
      <c r="B281" s="24">
        <v>0</v>
      </c>
      <c r="C281" s="24">
        <v>0</v>
      </c>
      <c r="D281" s="24">
        <v>0</v>
      </c>
      <c r="E281" s="24">
        <v>0</v>
      </c>
      <c r="F281" s="24">
        <v>0</v>
      </c>
      <c r="G281" s="24"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24">
        <v>0</v>
      </c>
    </row>
    <row r="282" spans="1:13" x14ac:dyDescent="0.2">
      <c r="A282" s="25" t="s">
        <v>474</v>
      </c>
      <c r="B282" s="24">
        <v>0</v>
      </c>
      <c r="C282" s="24">
        <v>0</v>
      </c>
      <c r="D282" s="24">
        <v>0</v>
      </c>
      <c r="E282" s="24">
        <v>0</v>
      </c>
      <c r="F282" s="24">
        <v>0</v>
      </c>
      <c r="G282" s="24">
        <v>0</v>
      </c>
      <c r="H282" s="24">
        <v>0</v>
      </c>
      <c r="I282" s="24">
        <v>0</v>
      </c>
      <c r="J282" s="24">
        <v>0</v>
      </c>
      <c r="K282" s="24">
        <v>0</v>
      </c>
      <c r="L282" s="24">
        <v>0</v>
      </c>
      <c r="M282" s="24">
        <v>0</v>
      </c>
    </row>
    <row r="283" spans="1:13" x14ac:dyDescent="0.2">
      <c r="A283" s="25" t="s">
        <v>475</v>
      </c>
      <c r="B283" s="24">
        <v>0</v>
      </c>
      <c r="C283" s="24">
        <v>0</v>
      </c>
      <c r="D283" s="24">
        <v>0</v>
      </c>
      <c r="E283" s="24">
        <v>0</v>
      </c>
      <c r="F283" s="24">
        <v>0</v>
      </c>
      <c r="G283" s="24">
        <v>0</v>
      </c>
      <c r="H283" s="24">
        <v>0</v>
      </c>
      <c r="I283" s="24">
        <v>0</v>
      </c>
      <c r="J283" s="24">
        <v>0</v>
      </c>
      <c r="K283" s="24">
        <v>0</v>
      </c>
      <c r="L283" s="24">
        <v>0</v>
      </c>
      <c r="M283" s="24">
        <v>0</v>
      </c>
    </row>
    <row r="284" spans="1:13" x14ac:dyDescent="0.2">
      <c r="A284" s="25" t="s">
        <v>476</v>
      </c>
      <c r="B284" s="24">
        <v>0</v>
      </c>
      <c r="C284" s="24">
        <v>0</v>
      </c>
      <c r="D284" s="24">
        <v>0</v>
      </c>
      <c r="E284" s="24">
        <v>0</v>
      </c>
      <c r="F284" s="24">
        <v>0</v>
      </c>
      <c r="G284" s="24">
        <v>0</v>
      </c>
      <c r="H284" s="24">
        <v>0</v>
      </c>
      <c r="I284" s="24">
        <v>0</v>
      </c>
      <c r="J284" s="24">
        <v>0</v>
      </c>
      <c r="K284" s="24">
        <v>0</v>
      </c>
      <c r="L284" s="24">
        <v>0</v>
      </c>
      <c r="M284" s="24">
        <v>0</v>
      </c>
    </row>
    <row r="285" spans="1:13" x14ac:dyDescent="0.2">
      <c r="A285" s="25" t="s">
        <v>477</v>
      </c>
      <c r="B285" s="24">
        <v>0</v>
      </c>
      <c r="C285" s="24">
        <v>0</v>
      </c>
      <c r="D285" s="24">
        <v>0</v>
      </c>
      <c r="E285" s="24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4">
        <v>0</v>
      </c>
      <c r="L285" s="24">
        <v>0</v>
      </c>
      <c r="M285" s="24">
        <v>0</v>
      </c>
    </row>
    <row r="286" spans="1:13" x14ac:dyDescent="0.2">
      <c r="A286" s="25" t="s">
        <v>478</v>
      </c>
      <c r="B286" s="24">
        <v>0</v>
      </c>
      <c r="C286" s="24">
        <v>0</v>
      </c>
      <c r="D286" s="24">
        <v>0</v>
      </c>
      <c r="E286" s="24">
        <v>0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  <c r="M286" s="24">
        <v>0</v>
      </c>
    </row>
    <row r="287" spans="1:13" x14ac:dyDescent="0.2">
      <c r="A287" s="25" t="s">
        <v>479</v>
      </c>
      <c r="B287" s="24">
        <v>0</v>
      </c>
      <c r="C287" s="24">
        <v>0</v>
      </c>
      <c r="D287" s="24">
        <v>0</v>
      </c>
      <c r="E287" s="24">
        <v>0</v>
      </c>
      <c r="F287" s="24">
        <v>0</v>
      </c>
      <c r="G287" s="24"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24">
        <v>0</v>
      </c>
    </row>
    <row r="288" spans="1:13" x14ac:dyDescent="0.2">
      <c r="A288" s="25" t="s">
        <v>480</v>
      </c>
      <c r="B288" s="24">
        <v>0</v>
      </c>
      <c r="C288" s="24">
        <v>0</v>
      </c>
      <c r="D288" s="24">
        <v>0</v>
      </c>
      <c r="E288" s="24">
        <v>0</v>
      </c>
      <c r="F288" s="24">
        <v>0</v>
      </c>
      <c r="G288" s="24"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0</v>
      </c>
      <c r="M288" s="24">
        <v>0</v>
      </c>
    </row>
    <row r="289" spans="1:13" x14ac:dyDescent="0.2">
      <c r="A289" s="25" t="s">
        <v>481</v>
      </c>
      <c r="B289" s="24">
        <v>0</v>
      </c>
      <c r="C289" s="24">
        <v>0</v>
      </c>
      <c r="D289" s="24">
        <v>0</v>
      </c>
      <c r="E289" s="24">
        <v>0</v>
      </c>
      <c r="F289" s="24">
        <v>0</v>
      </c>
      <c r="G289" s="24">
        <v>0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  <c r="M289" s="24">
        <v>0</v>
      </c>
    </row>
    <row r="290" spans="1:13" x14ac:dyDescent="0.2">
      <c r="A290" s="25" t="s">
        <v>482</v>
      </c>
      <c r="B290" s="24">
        <v>0</v>
      </c>
      <c r="C290" s="24">
        <v>0</v>
      </c>
      <c r="D290" s="24">
        <v>0</v>
      </c>
      <c r="E290" s="24">
        <v>0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4">
        <v>0</v>
      </c>
      <c r="L290" s="24">
        <v>0</v>
      </c>
      <c r="M290" s="24">
        <v>0</v>
      </c>
    </row>
    <row r="291" spans="1:13" x14ac:dyDescent="0.2">
      <c r="A291" s="25" t="s">
        <v>483</v>
      </c>
      <c r="B291" s="24">
        <v>0</v>
      </c>
      <c r="C291" s="24">
        <v>0</v>
      </c>
      <c r="D291" s="24">
        <v>0</v>
      </c>
      <c r="E291" s="24">
        <v>0</v>
      </c>
      <c r="F291" s="24">
        <v>0</v>
      </c>
      <c r="G291" s="24">
        <v>0</v>
      </c>
      <c r="H291" s="24">
        <v>0</v>
      </c>
      <c r="I291" s="24">
        <v>0</v>
      </c>
      <c r="J291" s="24">
        <v>0</v>
      </c>
      <c r="K291" s="24">
        <v>0</v>
      </c>
      <c r="L291" s="24">
        <v>0</v>
      </c>
      <c r="M291" s="24">
        <v>0</v>
      </c>
    </row>
    <row r="292" spans="1:13" x14ac:dyDescent="0.2">
      <c r="A292" s="25" t="s">
        <v>484</v>
      </c>
      <c r="B292" s="24">
        <v>0</v>
      </c>
      <c r="C292" s="24">
        <v>0</v>
      </c>
      <c r="D292" s="24">
        <v>0</v>
      </c>
      <c r="E292" s="24">
        <v>0</v>
      </c>
      <c r="F292" s="24">
        <v>0</v>
      </c>
      <c r="G292" s="24">
        <v>0</v>
      </c>
      <c r="H292" s="24">
        <v>0</v>
      </c>
      <c r="I292" s="24">
        <v>0</v>
      </c>
      <c r="J292" s="24">
        <v>0</v>
      </c>
      <c r="K292" s="24">
        <v>0</v>
      </c>
      <c r="L292" s="24">
        <v>0</v>
      </c>
      <c r="M292" s="24">
        <v>0</v>
      </c>
    </row>
    <row r="293" spans="1:13" x14ac:dyDescent="0.2">
      <c r="A293" s="25" t="s">
        <v>485</v>
      </c>
      <c r="B293" s="24">
        <v>20823</v>
      </c>
      <c r="C293" s="24">
        <v>0</v>
      </c>
      <c r="D293" s="24">
        <v>0</v>
      </c>
      <c r="E293" s="24">
        <v>0</v>
      </c>
      <c r="F293" s="24">
        <v>0</v>
      </c>
      <c r="G293" s="24">
        <v>0</v>
      </c>
      <c r="H293" s="24">
        <v>20823</v>
      </c>
      <c r="I293" s="24">
        <v>0</v>
      </c>
      <c r="J293" s="24">
        <v>20823</v>
      </c>
      <c r="K293" s="24">
        <v>0</v>
      </c>
      <c r="L293" s="24">
        <v>0</v>
      </c>
      <c r="M293" s="24">
        <v>0</v>
      </c>
    </row>
    <row r="294" spans="1:13" x14ac:dyDescent="0.2">
      <c r="A294" s="25" t="s">
        <v>486</v>
      </c>
      <c r="B294" s="24">
        <v>10001836</v>
      </c>
      <c r="C294" s="24">
        <v>9777570</v>
      </c>
      <c r="D294" s="24">
        <v>0</v>
      </c>
      <c r="E294" s="24">
        <v>0</v>
      </c>
      <c r="F294" s="24">
        <v>0</v>
      </c>
      <c r="G294" s="24">
        <v>0</v>
      </c>
      <c r="H294" s="24">
        <v>0</v>
      </c>
      <c r="I294" s="24">
        <v>0</v>
      </c>
      <c r="J294" s="24">
        <v>0</v>
      </c>
      <c r="K294" s="24">
        <v>0</v>
      </c>
      <c r="L294" s="24">
        <v>0</v>
      </c>
      <c r="M294" s="24">
        <v>0</v>
      </c>
    </row>
    <row r="295" spans="1:13" x14ac:dyDescent="0.2">
      <c r="A295" s="25" t="s">
        <v>487</v>
      </c>
      <c r="B295" s="24">
        <v>10001836</v>
      </c>
      <c r="C295" s="24">
        <v>9776770</v>
      </c>
      <c r="D295" s="24">
        <v>0</v>
      </c>
      <c r="E295" s="24">
        <v>0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4">
        <v>0</v>
      </c>
      <c r="L295" s="24">
        <v>0</v>
      </c>
      <c r="M295" s="24">
        <v>0</v>
      </c>
    </row>
    <row r="296" spans="1:13" x14ac:dyDescent="0.2">
      <c r="A296" s="25" t="s">
        <v>488</v>
      </c>
      <c r="B296" s="24">
        <v>0</v>
      </c>
      <c r="C296" s="24">
        <v>0</v>
      </c>
      <c r="D296" s="24">
        <v>0</v>
      </c>
      <c r="E296" s="24">
        <v>0</v>
      </c>
      <c r="F296" s="24">
        <v>0</v>
      </c>
      <c r="G296" s="24">
        <v>0</v>
      </c>
      <c r="H296" s="24">
        <v>0</v>
      </c>
      <c r="I296" s="24">
        <v>0</v>
      </c>
      <c r="J296" s="24">
        <v>0</v>
      </c>
      <c r="K296" s="24">
        <v>0</v>
      </c>
      <c r="L296" s="24">
        <v>0</v>
      </c>
      <c r="M296" s="24">
        <v>0</v>
      </c>
    </row>
    <row r="297" spans="1:13" x14ac:dyDescent="0.2">
      <c r="A297" s="25" t="s">
        <v>489</v>
      </c>
      <c r="B297" s="24">
        <v>0</v>
      </c>
      <c r="C297" s="24">
        <v>0</v>
      </c>
      <c r="D297" s="24">
        <v>0</v>
      </c>
      <c r="E297" s="24">
        <v>0</v>
      </c>
      <c r="F297" s="24">
        <v>0</v>
      </c>
      <c r="G297" s="24">
        <v>0</v>
      </c>
      <c r="H297" s="24">
        <v>0</v>
      </c>
      <c r="I297" s="24">
        <v>0</v>
      </c>
      <c r="J297" s="24">
        <v>0</v>
      </c>
      <c r="K297" s="24">
        <v>0</v>
      </c>
      <c r="L297" s="24">
        <v>0</v>
      </c>
      <c r="M297" s="24">
        <v>0</v>
      </c>
    </row>
    <row r="298" spans="1:13" x14ac:dyDescent="0.2">
      <c r="A298" s="25" t="s">
        <v>490</v>
      </c>
      <c r="B298" s="24">
        <v>0</v>
      </c>
      <c r="C298" s="24">
        <v>800</v>
      </c>
      <c r="D298" s="24">
        <v>0</v>
      </c>
      <c r="E298" s="24">
        <v>0</v>
      </c>
      <c r="F298" s="24">
        <v>0</v>
      </c>
      <c r="G298" s="24">
        <v>0</v>
      </c>
      <c r="H298" s="24">
        <v>0</v>
      </c>
      <c r="I298" s="24">
        <v>0</v>
      </c>
      <c r="J298" s="24">
        <v>0</v>
      </c>
      <c r="K298" s="24">
        <v>0</v>
      </c>
      <c r="L298" s="24">
        <v>0</v>
      </c>
      <c r="M298" s="24">
        <v>0</v>
      </c>
    </row>
    <row r="299" spans="1:13" x14ac:dyDescent="0.2">
      <c r="A299" s="25" t="s">
        <v>491</v>
      </c>
      <c r="B299" s="24">
        <v>3480</v>
      </c>
      <c r="C299" s="24">
        <v>3246</v>
      </c>
      <c r="D299" s="24">
        <v>0</v>
      </c>
      <c r="E299" s="24">
        <v>0</v>
      </c>
      <c r="F299" s="24">
        <v>0</v>
      </c>
      <c r="G299" s="24">
        <v>0</v>
      </c>
      <c r="H299" s="24">
        <v>0</v>
      </c>
      <c r="I299" s="24">
        <v>0</v>
      </c>
      <c r="J299" s="24">
        <v>0</v>
      </c>
      <c r="K299" s="24">
        <v>0</v>
      </c>
      <c r="L299" s="24">
        <v>0</v>
      </c>
      <c r="M299" s="24">
        <v>0</v>
      </c>
    </row>
    <row r="300" spans="1:13" x14ac:dyDescent="0.2">
      <c r="A300" s="25" t="s">
        <v>492</v>
      </c>
      <c r="B300" s="24">
        <v>85461</v>
      </c>
      <c r="C300" s="24">
        <v>60050</v>
      </c>
      <c r="D300" s="24">
        <v>0</v>
      </c>
      <c r="E300" s="24">
        <v>0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4">
        <v>0</v>
      </c>
      <c r="L300" s="24">
        <v>0</v>
      </c>
      <c r="M300" s="24">
        <v>0</v>
      </c>
    </row>
    <row r="301" spans="1:13" x14ac:dyDescent="0.2">
      <c r="A301" s="25" t="s">
        <v>493</v>
      </c>
      <c r="B301" s="24">
        <v>0</v>
      </c>
      <c r="C301" s="24">
        <v>0</v>
      </c>
      <c r="D301" s="24">
        <v>0</v>
      </c>
      <c r="E301" s="24">
        <v>0</v>
      </c>
      <c r="F301" s="24">
        <v>0</v>
      </c>
      <c r="G301" s="24">
        <v>0</v>
      </c>
      <c r="H301" s="24">
        <v>0</v>
      </c>
      <c r="I301" s="24">
        <v>0</v>
      </c>
      <c r="J301" s="24">
        <v>0</v>
      </c>
      <c r="K301" s="24">
        <v>0</v>
      </c>
      <c r="L301" s="24">
        <v>0</v>
      </c>
      <c r="M301" s="24">
        <v>0</v>
      </c>
    </row>
    <row r="302" spans="1:13" x14ac:dyDescent="0.2">
      <c r="A302" s="25" t="s">
        <v>494</v>
      </c>
      <c r="B302" s="24">
        <v>0</v>
      </c>
      <c r="C302" s="24">
        <v>0</v>
      </c>
      <c r="D302" s="24">
        <v>0</v>
      </c>
      <c r="E302" s="24">
        <v>0</v>
      </c>
      <c r="F302" s="24">
        <v>0</v>
      </c>
      <c r="G302" s="24">
        <v>0</v>
      </c>
      <c r="H302" s="24">
        <v>0</v>
      </c>
      <c r="I302" s="24">
        <v>0</v>
      </c>
      <c r="J302" s="24">
        <v>0</v>
      </c>
      <c r="K302" s="24">
        <v>0</v>
      </c>
      <c r="L302" s="24">
        <v>0</v>
      </c>
      <c r="M302" s="24">
        <v>0</v>
      </c>
    </row>
    <row r="303" spans="1:13" x14ac:dyDescent="0.2">
      <c r="A303" s="25" t="s">
        <v>495</v>
      </c>
      <c r="B303" s="24">
        <v>0</v>
      </c>
      <c r="C303" s="24">
        <v>0</v>
      </c>
      <c r="D303" s="24">
        <v>0</v>
      </c>
      <c r="E303" s="24">
        <v>0</v>
      </c>
      <c r="F303" s="24">
        <v>0</v>
      </c>
      <c r="G303" s="24">
        <v>0</v>
      </c>
      <c r="H303" s="24">
        <v>0</v>
      </c>
      <c r="I303" s="24">
        <v>0</v>
      </c>
      <c r="J303" s="24">
        <v>0</v>
      </c>
      <c r="K303" s="24">
        <v>0</v>
      </c>
      <c r="L303" s="24">
        <v>0</v>
      </c>
      <c r="M303" s="24">
        <v>0</v>
      </c>
    </row>
    <row r="304" spans="1:13" x14ac:dyDescent="0.2">
      <c r="A304" s="25" t="s">
        <v>496</v>
      </c>
      <c r="B304" s="24">
        <v>10090777</v>
      </c>
      <c r="C304" s="24">
        <v>9840866</v>
      </c>
      <c r="D304" s="24">
        <v>0</v>
      </c>
      <c r="E304" s="24">
        <v>0</v>
      </c>
      <c r="F304" s="24">
        <v>0</v>
      </c>
      <c r="G304" s="24">
        <v>0</v>
      </c>
      <c r="H304" s="24">
        <v>0</v>
      </c>
      <c r="I304" s="24">
        <v>0</v>
      </c>
      <c r="J304" s="24">
        <v>0</v>
      </c>
      <c r="K304" s="24">
        <v>0</v>
      </c>
      <c r="L304" s="24">
        <v>0</v>
      </c>
      <c r="M304" s="24">
        <v>0</v>
      </c>
    </row>
    <row r="305" spans="1:13" x14ac:dyDescent="0.2">
      <c r="A305" s="25" t="s">
        <v>497</v>
      </c>
      <c r="B305" s="24">
        <v>3852894</v>
      </c>
      <c r="C305" s="24">
        <v>3432169</v>
      </c>
      <c r="D305" s="24">
        <v>0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4">
        <v>0</v>
      </c>
      <c r="L305" s="24">
        <v>0</v>
      </c>
      <c r="M305" s="24">
        <v>0</v>
      </c>
    </row>
    <row r="306" spans="1:13" x14ac:dyDescent="0.2">
      <c r="A306" s="25" t="s">
        <v>498</v>
      </c>
      <c r="B306" s="24">
        <v>0</v>
      </c>
      <c r="C306" s="24">
        <v>0</v>
      </c>
      <c r="D306" s="24">
        <v>0</v>
      </c>
      <c r="E306" s="24">
        <v>0</v>
      </c>
      <c r="F306" s="24">
        <v>0</v>
      </c>
      <c r="G306" s="24">
        <v>0</v>
      </c>
      <c r="H306" s="24">
        <v>0</v>
      </c>
      <c r="I306" s="24">
        <v>0</v>
      </c>
      <c r="J306" s="24">
        <v>0</v>
      </c>
      <c r="K306" s="24">
        <v>0</v>
      </c>
      <c r="L306" s="24">
        <v>0</v>
      </c>
      <c r="M306" s="24">
        <v>0</v>
      </c>
    </row>
    <row r="307" spans="1:13" x14ac:dyDescent="0.2">
      <c r="A307" s="25" t="s">
        <v>499</v>
      </c>
      <c r="B307" s="24">
        <v>2003152</v>
      </c>
      <c r="C307" s="24">
        <v>1886325</v>
      </c>
      <c r="D307" s="24">
        <v>0</v>
      </c>
      <c r="E307" s="24">
        <v>0</v>
      </c>
      <c r="F307" s="24">
        <v>0</v>
      </c>
      <c r="G307" s="24">
        <v>0</v>
      </c>
      <c r="H307" s="24">
        <v>0</v>
      </c>
      <c r="I307" s="24">
        <v>0</v>
      </c>
      <c r="J307" s="24">
        <v>0</v>
      </c>
      <c r="K307" s="24">
        <v>0</v>
      </c>
      <c r="L307" s="24">
        <v>0</v>
      </c>
      <c r="M307" s="24">
        <v>0</v>
      </c>
    </row>
    <row r="308" spans="1:13" x14ac:dyDescent="0.2">
      <c r="A308" s="25" t="s">
        <v>500</v>
      </c>
      <c r="B308" s="24">
        <v>1849742</v>
      </c>
      <c r="C308" s="24">
        <v>1545844</v>
      </c>
      <c r="D308" s="24">
        <v>0</v>
      </c>
      <c r="E308" s="24">
        <v>0</v>
      </c>
      <c r="F308" s="24">
        <v>0</v>
      </c>
      <c r="G308" s="24">
        <v>0</v>
      </c>
      <c r="H308" s="24">
        <v>0</v>
      </c>
      <c r="I308" s="24">
        <v>0</v>
      </c>
      <c r="J308" s="24">
        <v>0</v>
      </c>
      <c r="K308" s="24">
        <v>0</v>
      </c>
      <c r="L308" s="24">
        <v>0</v>
      </c>
      <c r="M308" s="24">
        <v>0</v>
      </c>
    </row>
    <row r="309" spans="1:13" x14ac:dyDescent="0.2">
      <c r="A309" s="25" t="s">
        <v>501</v>
      </c>
      <c r="B309" s="24">
        <v>5832905</v>
      </c>
      <c r="C309" s="24">
        <v>5854658</v>
      </c>
      <c r="D309" s="24">
        <v>0</v>
      </c>
      <c r="E309" s="24">
        <v>0</v>
      </c>
      <c r="F309" s="24">
        <v>0</v>
      </c>
      <c r="G309" s="24">
        <v>0</v>
      </c>
      <c r="H309" s="24">
        <v>0</v>
      </c>
      <c r="I309" s="24">
        <v>0</v>
      </c>
      <c r="J309" s="24">
        <v>0</v>
      </c>
      <c r="K309" s="24">
        <v>0</v>
      </c>
      <c r="L309" s="24">
        <v>0</v>
      </c>
      <c r="M309" s="24">
        <v>0</v>
      </c>
    </row>
    <row r="310" spans="1:13" x14ac:dyDescent="0.2">
      <c r="A310" s="25" t="s">
        <v>502</v>
      </c>
      <c r="B310" s="24">
        <v>4386405</v>
      </c>
      <c r="C310" s="24">
        <v>4365776</v>
      </c>
      <c r="D310" s="24">
        <v>0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4">
        <v>0</v>
      </c>
      <c r="L310" s="24">
        <v>0</v>
      </c>
      <c r="M310" s="24">
        <v>0</v>
      </c>
    </row>
    <row r="311" spans="1:13" x14ac:dyDescent="0.2">
      <c r="A311" s="25" t="s">
        <v>503</v>
      </c>
      <c r="B311" s="24">
        <v>709152</v>
      </c>
      <c r="C311" s="24">
        <v>715958</v>
      </c>
      <c r="D311" s="24">
        <v>0</v>
      </c>
      <c r="E311" s="24">
        <v>0</v>
      </c>
      <c r="F311" s="24">
        <v>0</v>
      </c>
      <c r="G311" s="24">
        <v>0</v>
      </c>
      <c r="H311" s="24">
        <v>0</v>
      </c>
      <c r="I311" s="24">
        <v>0</v>
      </c>
      <c r="J311" s="24">
        <v>0</v>
      </c>
      <c r="K311" s="24">
        <v>0</v>
      </c>
      <c r="L311" s="24">
        <v>0</v>
      </c>
      <c r="M311" s="24">
        <v>0</v>
      </c>
    </row>
    <row r="312" spans="1:13" x14ac:dyDescent="0.2">
      <c r="A312" s="25" t="s">
        <v>504</v>
      </c>
      <c r="B312" s="24">
        <v>737348</v>
      </c>
      <c r="C312" s="24">
        <v>772924</v>
      </c>
      <c r="D312" s="24">
        <v>0</v>
      </c>
      <c r="E312" s="24">
        <v>0</v>
      </c>
      <c r="F312" s="24">
        <v>0</v>
      </c>
      <c r="G312" s="24">
        <v>0</v>
      </c>
      <c r="H312" s="24">
        <v>0</v>
      </c>
      <c r="I312" s="24">
        <v>0</v>
      </c>
      <c r="J312" s="24">
        <v>0</v>
      </c>
      <c r="K312" s="24">
        <v>0</v>
      </c>
      <c r="L312" s="24">
        <v>0</v>
      </c>
      <c r="M312" s="24">
        <v>0</v>
      </c>
    </row>
    <row r="313" spans="1:13" x14ac:dyDescent="0.2">
      <c r="A313" s="25" t="s">
        <v>505</v>
      </c>
      <c r="B313" s="24">
        <v>318269</v>
      </c>
      <c r="C313" s="24">
        <v>322769</v>
      </c>
      <c r="D313" s="24">
        <v>0</v>
      </c>
      <c r="E313" s="24">
        <v>0</v>
      </c>
      <c r="F313" s="24">
        <v>0</v>
      </c>
      <c r="G313" s="24">
        <v>0</v>
      </c>
      <c r="H313" s="24">
        <v>0</v>
      </c>
      <c r="I313" s="24">
        <v>0</v>
      </c>
      <c r="J313" s="24">
        <v>0</v>
      </c>
      <c r="K313" s="24">
        <v>0</v>
      </c>
      <c r="L313" s="24">
        <v>0</v>
      </c>
      <c r="M313" s="24">
        <v>0</v>
      </c>
    </row>
    <row r="314" spans="1:13" x14ac:dyDescent="0.2">
      <c r="A314" s="25" t="s">
        <v>506</v>
      </c>
      <c r="B314" s="24">
        <v>0</v>
      </c>
      <c r="C314" s="24">
        <v>0</v>
      </c>
      <c r="D314" s="24">
        <v>0</v>
      </c>
      <c r="E314" s="24">
        <v>0</v>
      </c>
      <c r="F314" s="24">
        <v>0</v>
      </c>
      <c r="G314" s="24">
        <v>0</v>
      </c>
      <c r="H314" s="24">
        <v>0</v>
      </c>
      <c r="I314" s="24">
        <v>0</v>
      </c>
      <c r="J314" s="24">
        <v>0</v>
      </c>
      <c r="K314" s="24">
        <v>0</v>
      </c>
      <c r="L314" s="24">
        <v>0</v>
      </c>
      <c r="M314" s="24">
        <v>0</v>
      </c>
    </row>
    <row r="315" spans="1:13" x14ac:dyDescent="0.2">
      <c r="A315" s="25" t="s">
        <v>507</v>
      </c>
      <c r="B315" s="24">
        <v>29428</v>
      </c>
      <c r="C315" s="24">
        <v>24664</v>
      </c>
      <c r="D315" s="24">
        <v>0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4">
        <v>0</v>
      </c>
      <c r="L315" s="24">
        <v>0</v>
      </c>
      <c r="M315" s="24">
        <v>0</v>
      </c>
    </row>
    <row r="316" spans="1:13" x14ac:dyDescent="0.2">
      <c r="A316" s="25" t="s">
        <v>508</v>
      </c>
      <c r="B316" s="24">
        <v>3758</v>
      </c>
      <c r="C316" s="24">
        <v>5713</v>
      </c>
      <c r="D316" s="24">
        <v>0</v>
      </c>
      <c r="E316" s="24">
        <v>0</v>
      </c>
      <c r="F316" s="24">
        <v>0</v>
      </c>
      <c r="G316" s="24">
        <v>0</v>
      </c>
      <c r="H316" s="24">
        <v>0</v>
      </c>
      <c r="I316" s="24">
        <v>0</v>
      </c>
      <c r="J316" s="24">
        <v>0</v>
      </c>
      <c r="K316" s="24">
        <v>0</v>
      </c>
      <c r="L316" s="24">
        <v>0</v>
      </c>
      <c r="M316" s="24">
        <v>0</v>
      </c>
    </row>
    <row r="317" spans="1:13" x14ac:dyDescent="0.2">
      <c r="A317" s="25" t="s">
        <v>509</v>
      </c>
      <c r="B317" s="24">
        <v>4504</v>
      </c>
      <c r="C317" s="24">
        <v>8661</v>
      </c>
      <c r="D317" s="24">
        <v>0</v>
      </c>
      <c r="E317" s="24">
        <v>0</v>
      </c>
      <c r="F317" s="24">
        <v>0</v>
      </c>
      <c r="G317" s="24">
        <v>0</v>
      </c>
      <c r="H317" s="24">
        <v>0</v>
      </c>
      <c r="I317" s="24">
        <v>0</v>
      </c>
      <c r="J317" s="24">
        <v>0</v>
      </c>
      <c r="K317" s="24">
        <v>0</v>
      </c>
      <c r="L317" s="24">
        <v>0</v>
      </c>
      <c r="M317" s="24">
        <v>0</v>
      </c>
    </row>
    <row r="318" spans="1:13" x14ac:dyDescent="0.2">
      <c r="A318" s="25" t="s">
        <v>510</v>
      </c>
      <c r="B318" s="24">
        <v>8564</v>
      </c>
      <c r="C318" s="24">
        <v>1215</v>
      </c>
      <c r="D318" s="24">
        <v>0</v>
      </c>
      <c r="E318" s="24">
        <v>0</v>
      </c>
      <c r="F318" s="24">
        <v>0</v>
      </c>
      <c r="G318" s="24">
        <v>0</v>
      </c>
      <c r="H318" s="24">
        <v>0</v>
      </c>
      <c r="I318" s="24">
        <v>0</v>
      </c>
      <c r="J318" s="24">
        <v>0</v>
      </c>
      <c r="K318" s="24">
        <v>0</v>
      </c>
      <c r="L318" s="24">
        <v>0</v>
      </c>
      <c r="M318" s="24">
        <v>0</v>
      </c>
    </row>
    <row r="319" spans="1:13" x14ac:dyDescent="0.2">
      <c r="A319" s="25" t="s">
        <v>511</v>
      </c>
      <c r="B319" s="24">
        <v>0</v>
      </c>
      <c r="C319" s="24">
        <v>0</v>
      </c>
      <c r="D319" s="24">
        <v>0</v>
      </c>
      <c r="E319" s="24">
        <v>0</v>
      </c>
      <c r="F319" s="24">
        <v>0</v>
      </c>
      <c r="G319" s="24">
        <v>0</v>
      </c>
      <c r="H319" s="24">
        <v>0</v>
      </c>
      <c r="I319" s="24">
        <v>0</v>
      </c>
      <c r="J319" s="24">
        <v>0</v>
      </c>
      <c r="K319" s="24">
        <v>0</v>
      </c>
      <c r="L319" s="24">
        <v>0</v>
      </c>
      <c r="M319" s="24">
        <v>0</v>
      </c>
    </row>
    <row r="320" spans="1:13" x14ac:dyDescent="0.2">
      <c r="A320" s="25" t="s">
        <v>512</v>
      </c>
      <c r="B320" s="24">
        <v>8564</v>
      </c>
      <c r="C320" s="24">
        <v>1215</v>
      </c>
      <c r="D320" s="24">
        <v>0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4">
        <v>0</v>
      </c>
      <c r="L320" s="24">
        <v>0</v>
      </c>
      <c r="M320" s="24">
        <v>0</v>
      </c>
    </row>
    <row r="321" spans="1:13" x14ac:dyDescent="0.2">
      <c r="A321" s="25" t="s">
        <v>513</v>
      </c>
      <c r="B321" s="24">
        <v>10050322</v>
      </c>
      <c r="C321" s="24">
        <v>9649849</v>
      </c>
      <c r="D321" s="24">
        <v>0</v>
      </c>
      <c r="E321" s="24">
        <v>0</v>
      </c>
      <c r="F321" s="24">
        <v>0</v>
      </c>
      <c r="G321" s="24">
        <v>0</v>
      </c>
      <c r="H321" s="24">
        <v>0</v>
      </c>
      <c r="I321" s="24">
        <v>0</v>
      </c>
      <c r="J321" s="24">
        <v>0</v>
      </c>
      <c r="K321" s="24">
        <v>0</v>
      </c>
      <c r="L321" s="24">
        <v>0</v>
      </c>
      <c r="M321" s="24">
        <v>0</v>
      </c>
    </row>
    <row r="322" spans="1:13" x14ac:dyDescent="0.2">
      <c r="A322" s="25" t="s">
        <v>514</v>
      </c>
      <c r="B322" s="24">
        <v>40455</v>
      </c>
      <c r="C322" s="24">
        <v>191017</v>
      </c>
      <c r="D322" s="24">
        <v>0</v>
      </c>
      <c r="E322" s="24">
        <v>0</v>
      </c>
      <c r="F322" s="24">
        <v>0</v>
      </c>
      <c r="G322" s="24">
        <v>0</v>
      </c>
      <c r="H322" s="24">
        <v>0</v>
      </c>
      <c r="I322" s="24">
        <v>0</v>
      </c>
      <c r="J322" s="24">
        <v>0</v>
      </c>
      <c r="K322" s="24">
        <v>0</v>
      </c>
      <c r="L322" s="24">
        <v>0</v>
      </c>
      <c r="M322" s="24">
        <v>0</v>
      </c>
    </row>
    <row r="323" spans="1:13" x14ac:dyDescent="0.2">
      <c r="A323" s="25" t="s">
        <v>515</v>
      </c>
      <c r="B323" s="24">
        <v>0</v>
      </c>
      <c r="C323" s="24">
        <v>0</v>
      </c>
      <c r="D323" s="24">
        <v>0</v>
      </c>
      <c r="E323" s="24">
        <v>0</v>
      </c>
      <c r="F323" s="24">
        <v>0</v>
      </c>
      <c r="G323" s="24">
        <v>0</v>
      </c>
      <c r="H323" s="24">
        <v>0</v>
      </c>
      <c r="I323" s="24">
        <v>0</v>
      </c>
      <c r="J323" s="24">
        <v>0</v>
      </c>
      <c r="K323" s="24">
        <v>0</v>
      </c>
      <c r="L323" s="24">
        <v>0</v>
      </c>
      <c r="M323" s="24">
        <v>0</v>
      </c>
    </row>
    <row r="324" spans="1:13" x14ac:dyDescent="0.2">
      <c r="A324" s="25" t="s">
        <v>516</v>
      </c>
      <c r="B324" s="24">
        <v>0</v>
      </c>
      <c r="C324" s="24">
        <v>0</v>
      </c>
      <c r="D324" s="24">
        <v>0</v>
      </c>
      <c r="E324" s="24">
        <v>0</v>
      </c>
      <c r="F324" s="24">
        <v>0</v>
      </c>
      <c r="G324" s="24">
        <v>0</v>
      </c>
      <c r="H324" s="24">
        <v>0</v>
      </c>
      <c r="I324" s="24">
        <v>0</v>
      </c>
      <c r="J324" s="24">
        <v>0</v>
      </c>
      <c r="K324" s="24">
        <v>0</v>
      </c>
      <c r="L324" s="24">
        <v>0</v>
      </c>
      <c r="M324" s="24">
        <v>0</v>
      </c>
    </row>
    <row r="325" spans="1:13" x14ac:dyDescent="0.2">
      <c r="A325" s="25" t="s">
        <v>517</v>
      </c>
      <c r="B325" s="24">
        <v>40455</v>
      </c>
      <c r="C325" s="24">
        <v>191017</v>
      </c>
      <c r="D325" s="24">
        <v>0</v>
      </c>
      <c r="E325" s="24">
        <v>0</v>
      </c>
      <c r="F325" s="24">
        <v>0</v>
      </c>
      <c r="G325" s="24">
        <v>0</v>
      </c>
      <c r="H325" s="24">
        <v>0</v>
      </c>
      <c r="I325" s="24">
        <v>0</v>
      </c>
      <c r="J325" s="24">
        <v>0</v>
      </c>
      <c r="K325" s="24">
        <v>0</v>
      </c>
      <c r="L325" s="24">
        <v>0</v>
      </c>
      <c r="M325" s="24">
        <v>0</v>
      </c>
    </row>
    <row r="326" spans="1:13" x14ac:dyDescent="0.2">
      <c r="A326" s="25" t="s">
        <v>518</v>
      </c>
      <c r="B326" s="24">
        <v>0</v>
      </c>
      <c r="C326" s="24">
        <v>0</v>
      </c>
      <c r="D326" s="24">
        <v>0</v>
      </c>
      <c r="E326" s="24">
        <v>0</v>
      </c>
      <c r="F326" s="24">
        <v>0</v>
      </c>
      <c r="G326" s="24">
        <v>0</v>
      </c>
      <c r="H326" s="24">
        <v>0</v>
      </c>
      <c r="I326" s="24">
        <v>0</v>
      </c>
      <c r="J326" s="24">
        <v>0</v>
      </c>
      <c r="K326" s="24">
        <v>0</v>
      </c>
      <c r="L326" s="24">
        <v>0</v>
      </c>
      <c r="M326" s="24">
        <v>0</v>
      </c>
    </row>
    <row r="327" spans="1:13" x14ac:dyDescent="0.2">
      <c r="A327" s="25" t="s">
        <v>519</v>
      </c>
      <c r="B327" s="24">
        <v>0</v>
      </c>
      <c r="C327" s="24">
        <v>0</v>
      </c>
      <c r="D327" s="24">
        <v>0</v>
      </c>
      <c r="E327" s="24">
        <v>0</v>
      </c>
      <c r="F327" s="24">
        <v>0</v>
      </c>
      <c r="G327" s="24">
        <v>0</v>
      </c>
      <c r="H327" s="24">
        <v>0</v>
      </c>
      <c r="I327" s="24">
        <v>0</v>
      </c>
      <c r="J327" s="24">
        <v>0</v>
      </c>
      <c r="K327" s="24">
        <v>0</v>
      </c>
      <c r="L327" s="24">
        <v>0</v>
      </c>
      <c r="M327" s="24">
        <v>0</v>
      </c>
    </row>
    <row r="328" spans="1:13" x14ac:dyDescent="0.2">
      <c r="A328" s="25" t="s">
        <v>520</v>
      </c>
      <c r="B328" s="24">
        <v>227</v>
      </c>
      <c r="C328" s="24">
        <v>219</v>
      </c>
      <c r="D328" s="24">
        <v>0</v>
      </c>
      <c r="E328" s="24">
        <v>0</v>
      </c>
      <c r="F328" s="24">
        <v>0</v>
      </c>
      <c r="G328" s="24">
        <v>0</v>
      </c>
      <c r="H328" s="24">
        <v>0</v>
      </c>
      <c r="I328" s="24">
        <v>0</v>
      </c>
      <c r="J328" s="24">
        <v>0</v>
      </c>
      <c r="K328" s="24">
        <v>0</v>
      </c>
      <c r="L328" s="24">
        <v>0</v>
      </c>
      <c r="M328" s="24">
        <v>0</v>
      </c>
    </row>
    <row r="329" spans="1:13" x14ac:dyDescent="0.2">
      <c r="A329" s="25" t="s">
        <v>521</v>
      </c>
      <c r="B329" s="24">
        <v>12</v>
      </c>
      <c r="C329" s="24">
        <v>12</v>
      </c>
      <c r="D329" s="24">
        <v>0</v>
      </c>
      <c r="E329" s="24">
        <v>0</v>
      </c>
      <c r="F329" s="24">
        <v>0</v>
      </c>
      <c r="G329" s="24">
        <v>0</v>
      </c>
      <c r="H329" s="24">
        <v>0</v>
      </c>
      <c r="I329" s="24">
        <v>0</v>
      </c>
      <c r="J329" s="24">
        <v>0</v>
      </c>
      <c r="K329" s="24">
        <v>0</v>
      </c>
      <c r="L329" s="24">
        <v>0</v>
      </c>
      <c r="M329" s="24">
        <v>0</v>
      </c>
    </row>
  </sheetData>
  <phoneticPr fontId="0" type="noConversion"/>
  <pageMargins left="0.75" right="0.75" top="1" bottom="1" header="0" footer="0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5</vt:i4>
      </vt:variant>
    </vt:vector>
  </HeadingPairs>
  <TitlesOfParts>
    <vt:vector size="10" baseType="lpstr">
      <vt:lpstr>Bilanca Stanja</vt:lpstr>
      <vt:lpstr>IPO_Določeni</vt:lpstr>
      <vt:lpstr>IPO_Določeni VRSTE DEJ.</vt:lpstr>
      <vt:lpstr>DT, RFTN, RF</vt:lpstr>
      <vt:lpstr>Podatki</vt:lpstr>
      <vt:lpstr>'Bilanca Stanja'!Področje_tiskanja</vt:lpstr>
      <vt:lpstr>IPO_Določeni!Področje_tiskanja</vt:lpstr>
      <vt:lpstr>'Bilanca Stanja'!Tiskanje_naslovov</vt:lpstr>
      <vt:lpstr>IPO_Določeni!Tiskanje_naslovov</vt:lpstr>
      <vt:lpstr>'IPO_Določeni VRSTE DEJ.'!Tiskanje_naslovov</vt:lpstr>
    </vt:vector>
  </TitlesOfParts>
  <Company>Agencija RS za placilni promet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Analize</dc:creator>
  <cp:lastModifiedBy>Jon Opaškar</cp:lastModifiedBy>
  <cp:lastPrinted>2024-01-24T14:47:57Z</cp:lastPrinted>
  <dcterms:created xsi:type="dcterms:W3CDTF">2002-04-03T10:49:25Z</dcterms:created>
  <dcterms:modified xsi:type="dcterms:W3CDTF">2024-02-07T08:58:05Z</dcterms:modified>
</cp:coreProperties>
</file>